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tabRatio="990" activeTab="0"/>
  </bookViews>
  <sheets>
    <sheet name="Balance" sheetId="1" r:id="rId1"/>
    <sheet name="EERR" sheetId="2" r:id="rId2"/>
    <sheet name="EERR x Segmento" sheetId="3" r:id="rId3"/>
    <sheet name="Volúmenes" sheetId="4" r:id="rId4"/>
  </sheets>
  <definedNames>
    <definedName name="_xlnm.Print_Area" localSheetId="0">'Balance'!#REF!</definedName>
    <definedName name="_xlnm.Print_Area" localSheetId="1">'EERR'!$B$6:$H$31</definedName>
  </definedNames>
  <calcPr fullCalcOnLoad="1"/>
</workbook>
</file>

<file path=xl/sharedStrings.xml><?xml version="1.0" encoding="utf-8"?>
<sst xmlns="http://schemas.openxmlformats.org/spreadsheetml/2006/main" count="247" uniqueCount="80">
  <si>
    <t xml:space="preserve"> -- SM SAAM --</t>
  </si>
  <si>
    <t>Balance General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</si>
  <si>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</si>
  <si>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</si>
  <si>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</si>
  <si>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</si>
  <si>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</si>
  <si>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</si>
  <si>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</si>
  <si>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</si>
  <si>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</si>
  <si>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</si>
  <si>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</si>
  <si>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</si>
  <si>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</si>
  <si>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</si>
  <si>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</si>
  <si>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Participaciones no controladoras</t>
  </si>
  <si>
    <t>Total patrimonio</t>
  </si>
  <si>
    <t>Total patrimonio y pasivos</t>
  </si>
  <si>
    <t>Estados de Resultados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</si>
  <si>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</si>
  <si>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</si>
  <si>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</si>
  <si>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</si>
  <si>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</si>
  <si>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</si>
  <si>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</si>
  <si>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</si>
  <si>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</si>
  <si>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</si>
  <si>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</si>
  <si>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</si>
  <si>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</si>
  <si>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Remolcadores</t>
  </si>
  <si>
    <t>Puertos</t>
  </si>
  <si>
    <t>Total</t>
  </si>
  <si>
    <t>Depreciación y amortización</t>
  </si>
  <si>
    <t>EBITDA consolidado</t>
  </si>
  <si>
    <t>Margen EBITDA</t>
  </si>
  <si>
    <t>EBITDA</t>
  </si>
  <si>
    <t>Ingresos totales</t>
  </si>
  <si>
    <t>EBITDA total</t>
  </si>
  <si>
    <t>Balance</t>
  </si>
  <si>
    <t xml:space="preserve"> ---</t>
  </si>
  <si>
    <t>4Q2013</t>
  </si>
  <si>
    <t>Utilidad</t>
  </si>
  <si>
    <t>Utilidad Controladora</t>
  </si>
  <si>
    <t>Interés Minoritario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</si>
  <si>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</si>
  <si>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(1)VP: Valor proporcional</t>
  </si>
  <si>
    <t>(2) Consolidado +VP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</si>
  <si>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</si>
  <si>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Terminales Portuarios Consolidado</t>
  </si>
  <si>
    <t>Toneladas</t>
  </si>
  <si>
    <t>TEUS</t>
  </si>
  <si>
    <t>Remolcadores Consolidado</t>
  </si>
  <si>
    <t>Faenas</t>
  </si>
  <si>
    <t>Logística Consolidado</t>
  </si>
  <si>
    <t>1Q2014</t>
  </si>
  <si>
    <t>3Q2013</t>
  </si>
  <si>
    <t>2Q2013</t>
  </si>
  <si>
    <t>1Q2013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</si>
  <si>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</si>
  <si>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</si>
  <si>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</si>
  <si>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</si>
  <si>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</si>
  <si>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r>
      <t xml:space="preserve">Remolcadores Coligados </t>
    </r>
    <r>
      <rPr>
        <b/>
        <sz val="8"/>
        <color indexed="8"/>
        <rFont val="Calibri"/>
        <family val="2"/>
      </rPr>
      <t>(1)</t>
    </r>
  </si>
  <si>
    <r>
      <t xml:space="preserve">Terminales Portuarios Coligados </t>
    </r>
    <r>
      <rPr>
        <b/>
        <sz val="8"/>
        <color indexed="8"/>
        <rFont val="Calibri"/>
        <family val="2"/>
      </rPr>
      <t>(1)</t>
    </r>
  </si>
  <si>
    <r>
      <t xml:space="preserve">Contenedores recepcionados y despachados  </t>
    </r>
    <r>
      <rPr>
        <sz val="8"/>
        <color indexed="8"/>
        <rFont val="Calibri"/>
        <family val="2"/>
      </rPr>
      <t>(2)</t>
    </r>
  </si>
  <si>
    <r>
      <t xml:space="preserve">Contenedores recepcionados y despachados </t>
    </r>
    <r>
      <rPr>
        <sz val="8"/>
        <color indexed="8"/>
        <rFont val="Calibri"/>
        <family val="2"/>
      </rPr>
      <t>(2)</t>
    </r>
  </si>
  <si>
    <t>YOY</t>
  </si>
  <si>
    <t>(2) Gate in-out</t>
  </si>
  <si>
    <t>Patrimonio  controladora</t>
  </si>
  <si>
    <t>Empresas Consolidadas</t>
  </si>
  <si>
    <t>(1) A valor proporcional</t>
  </si>
  <si>
    <t>Otros Indicadores</t>
  </si>
  <si>
    <r>
      <t>Logística Coligado</t>
    </r>
    <r>
      <rPr>
        <b/>
        <sz val="8"/>
        <rFont val="Calibri"/>
        <family val="2"/>
      </rPr>
      <t xml:space="preserve"> (1)</t>
    </r>
    <r>
      <rPr>
        <b/>
        <sz val="11"/>
        <color indexed="10"/>
        <rFont val="Calibri"/>
        <family val="2"/>
      </rPr>
      <t xml:space="preserve"> </t>
    </r>
  </si>
  <si>
    <t>Logística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</si>
</sst>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;\(#,##0\)"/>
    <numFmt numFmtId="166" formatCode="0.0%"/>
    <numFmt numFmtId="167" formatCode="#,##0.0;\(#,##0.0\)"/>
    <numFmt numFmtId="168" formatCode="#,##0.0"/>
    <numFmt numFmtId="169" formatCode="#,##0.00;\(#,##0.00\)"/>
    <numFmt numFmtId="170" formatCode="#,##0.000;\(#,##0.000\)"/>
    <numFmt numFmtId="171" formatCode="#,##0.000"/>
    <numFmt numFmtId="172" formatCode="#,##0.000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indexed="9"/>
      </left>
      <right/>
      <top/>
      <bottom/>
    </border>
    <border>
      <left style="thin">
        <color theme="0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9"/>
      </right>
      <top/>
      <bottom/>
    </border>
    <border>
      <left/>
      <right style="thin">
        <color theme="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2" borderId="0" xfId="0" applyFont="1" applyFill="1" applyAlignment="1">
      <alignment vertical="center"/>
    </xf>
    <xf numFmtId="165" fontId="54" fillId="2" borderId="1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center"/>
    </xf>
    <xf numFmtId="3" fontId="56" fillId="0" borderId="0" xfId="0" applyNumberFormat="1" applyFont="1" applyAlignment="1">
      <alignment vertical="center"/>
    </xf>
    <xf numFmtId="165" fontId="56" fillId="0" borderId="0" xfId="0" applyNumberFormat="1" applyFont="1" applyFill="1" applyBorder="1" applyAlignment="1">
      <alignment vertical="center"/>
    </xf>
    <xf numFmtId="165" fontId="54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5" fontId="56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 indent="2"/>
    </xf>
    <xf numFmtId="0" fontId="55" fillId="0" borderId="0" xfId="0" applyFont="1" applyFill="1" applyAlignment="1">
      <alignment vertical="center"/>
    </xf>
    <xf numFmtId="0" fontId="0" fillId="0" borderId="0" xfId="0" applyAlignment="1">
      <alignment/>
    </xf>
    <xf numFmtId="165" fontId="56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6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66" fontId="58" fillId="0" borderId="0" xfId="0" applyNumberFormat="1" applyFont="1" applyBorder="1" applyAlignment="1">
      <alignment vertical="center"/>
    </xf>
    <xf numFmtId="165" fontId="56" fillId="0" borderId="0" xfId="0" applyNumberFormat="1" applyFont="1" applyAlignment="1">
      <alignment vertical="center"/>
    </xf>
    <xf numFmtId="166" fontId="58" fillId="0" borderId="0" xfId="0" applyNumberFormat="1" applyFont="1" applyBorder="1" applyAlignment="1">
      <alignment vertical="center"/>
    </xf>
    <xf numFmtId="0" fontId="54" fillId="2" borderId="0" xfId="0" applyFont="1" applyFill="1" applyAlignment="1">
      <alignment vertical="center"/>
    </xf>
    <xf numFmtId="165" fontId="5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3" fontId="56" fillId="0" borderId="0" xfId="0" applyNumberFormat="1" applyFont="1" applyAlignment="1">
      <alignment vertical="center"/>
    </xf>
    <xf numFmtId="165" fontId="56" fillId="0" borderId="0" xfId="0" applyNumberFormat="1" applyFont="1" applyFill="1" applyBorder="1" applyAlignment="1">
      <alignment vertical="center"/>
    </xf>
    <xf numFmtId="165" fontId="54" fillId="0" borderId="1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3" fontId="56" fillId="0" borderId="0" xfId="0" applyNumberFormat="1" applyFont="1" applyAlignment="1">
      <alignment vertical="center"/>
    </xf>
    <xf numFmtId="165" fontId="56" fillId="0" borderId="0" xfId="0" applyNumberFormat="1" applyFont="1" applyFill="1" applyBorder="1" applyAlignment="1">
      <alignment vertical="center"/>
    </xf>
    <xf numFmtId="165" fontId="54" fillId="0" borderId="10" xfId="0" applyNumberFormat="1" applyFont="1" applyFill="1" applyBorder="1" applyAlignment="1">
      <alignment vertical="center"/>
    </xf>
    <xf numFmtId="165" fontId="56" fillId="0" borderId="0" xfId="0" applyNumberFormat="1" applyFont="1" applyAlignment="1">
      <alignment vertical="center"/>
    </xf>
    <xf numFmtId="165" fontId="56" fillId="2" borderId="0" xfId="0" applyNumberFormat="1" applyFont="1" applyFill="1" applyAlignment="1">
      <alignment vertical="center"/>
    </xf>
    <xf numFmtId="3" fontId="56" fillId="0" borderId="0" xfId="0" applyNumberFormat="1" applyFont="1" applyAlignment="1">
      <alignment vertical="center"/>
    </xf>
    <xf numFmtId="165" fontId="56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54" fillId="2" borderId="10" xfId="0" applyNumberFormat="1" applyFont="1" applyFill="1" applyBorder="1" applyAlignment="1">
      <alignment vertical="center"/>
    </xf>
    <xf numFmtId="165" fontId="56" fillId="0" borderId="0" xfId="0" applyNumberFormat="1" applyFont="1" applyFill="1" applyBorder="1" applyAlignment="1">
      <alignment vertical="center"/>
    </xf>
    <xf numFmtId="165" fontId="54" fillId="0" borderId="10" xfId="0" applyNumberFormat="1" applyFont="1" applyFill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56" fillId="0" borderId="0" xfId="0" applyNumberFormat="1" applyFont="1" applyFill="1" applyAlignment="1">
      <alignment vertical="center"/>
    </xf>
    <xf numFmtId="3" fontId="56" fillId="33" borderId="0" xfId="0" applyNumberFormat="1" applyFont="1" applyFill="1" applyAlignment="1">
      <alignment vertical="center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6" fillId="2" borderId="0" xfId="0" applyFont="1" applyFill="1" applyAlignment="1">
      <alignment vertical="center"/>
    </xf>
    <xf numFmtId="165" fontId="56" fillId="33" borderId="0" xfId="0" applyNumberFormat="1" applyFont="1" applyFill="1" applyAlignment="1">
      <alignment vertical="center"/>
    </xf>
    <xf numFmtId="0" fontId="36" fillId="0" borderId="0" xfId="0" applyFont="1" applyAlignment="1">
      <alignment/>
    </xf>
    <xf numFmtId="0" fontId="54" fillId="33" borderId="0" xfId="0" applyFont="1" applyFill="1" applyAlignment="1">
      <alignment vertical="center"/>
    </xf>
    <xf numFmtId="165" fontId="56" fillId="33" borderId="10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66" fontId="58" fillId="33" borderId="10" xfId="0" applyNumberFormat="1" applyFont="1" applyFill="1" applyBorder="1" applyAlignment="1">
      <alignment vertical="center"/>
    </xf>
    <xf numFmtId="166" fontId="4" fillId="33" borderId="11" xfId="0" applyNumberFormat="1" applyFont="1" applyFill="1" applyBorder="1" applyAlignment="1">
      <alignment vertical="center"/>
    </xf>
    <xf numFmtId="166" fontId="56" fillId="33" borderId="0" xfId="55" applyNumberFormat="1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5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34" fillId="2" borderId="0" xfId="0" applyNumberFormat="1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9" fontId="62" fillId="0" borderId="0" xfId="55" applyFont="1" applyBorder="1" applyAlignment="1">
      <alignment horizontal="center"/>
    </xf>
    <xf numFmtId="0" fontId="62" fillId="33" borderId="0" xfId="0" applyFont="1" applyFill="1" applyAlignment="1">
      <alignment/>
    </xf>
    <xf numFmtId="9" fontId="62" fillId="33" borderId="0" xfId="55" applyFont="1" applyFill="1" applyBorder="1" applyAlignment="1">
      <alignment horizontal="center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165" fontId="54" fillId="33" borderId="0" xfId="0" applyNumberFormat="1" applyFont="1" applyFill="1" applyBorder="1" applyAlignment="1">
      <alignment vertical="center"/>
    </xf>
    <xf numFmtId="0" fontId="56" fillId="0" borderId="10" xfId="0" applyFont="1" applyBorder="1" applyAlignment="1">
      <alignment horizontal="right" vertical="center"/>
    </xf>
    <xf numFmtId="166" fontId="5" fillId="33" borderId="0" xfId="0" applyNumberFormat="1" applyFont="1" applyFill="1" applyBorder="1" applyAlignment="1">
      <alignment vertical="center"/>
    </xf>
    <xf numFmtId="9" fontId="56" fillId="2" borderId="0" xfId="55" applyFont="1" applyFill="1" applyAlignment="1">
      <alignment vertical="center"/>
    </xf>
    <xf numFmtId="0" fontId="0" fillId="33" borderId="0" xfId="0" applyFill="1" applyAlignment="1">
      <alignment horizontal="right"/>
    </xf>
    <xf numFmtId="0" fontId="56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left"/>
    </xf>
    <xf numFmtId="0" fontId="56" fillId="33" borderId="1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165" fontId="54" fillId="33" borderId="10" xfId="0" applyNumberFormat="1" applyFont="1" applyFill="1" applyBorder="1" applyAlignment="1">
      <alignment vertical="center"/>
    </xf>
    <xf numFmtId="165" fontId="56" fillId="33" borderId="12" xfId="0" applyNumberFormat="1" applyFont="1" applyFill="1" applyBorder="1" applyAlignment="1">
      <alignment vertical="center"/>
    </xf>
    <xf numFmtId="165" fontId="56" fillId="33" borderId="13" xfId="0" applyNumberFormat="1" applyFont="1" applyFill="1" applyBorder="1" applyAlignment="1">
      <alignment vertical="center"/>
    </xf>
    <xf numFmtId="165" fontId="56" fillId="2" borderId="13" xfId="0" applyNumberFormat="1" applyFont="1" applyFill="1" applyBorder="1" applyAlignment="1">
      <alignment vertical="center"/>
    </xf>
    <xf numFmtId="165" fontId="56" fillId="0" borderId="0" xfId="0" applyNumberFormat="1" applyFont="1" applyBorder="1" applyAlignment="1">
      <alignment vertical="center"/>
    </xf>
    <xf numFmtId="165" fontId="56" fillId="33" borderId="0" xfId="0" applyNumberFormat="1" applyFont="1" applyFill="1" applyBorder="1" applyAlignment="1">
      <alignment vertical="center"/>
    </xf>
    <xf numFmtId="165" fontId="56" fillId="2" borderId="0" xfId="0" applyNumberFormat="1" applyFont="1" applyFill="1" applyBorder="1" applyAlignment="1">
      <alignment vertical="center"/>
    </xf>
    <xf numFmtId="0" fontId="61" fillId="34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left" vertical="center" indent="2"/>
    </xf>
    <xf numFmtId="0" fontId="0" fillId="2" borderId="0" xfId="0" applyFill="1" applyAlignment="1">
      <alignment/>
    </xf>
    <xf numFmtId="0" fontId="62" fillId="2" borderId="0" xfId="0" applyFont="1" applyFill="1" applyAlignment="1">
      <alignment horizontal="right"/>
    </xf>
    <xf numFmtId="0" fontId="61" fillId="34" borderId="14" xfId="0" applyFont="1" applyFill="1" applyBorder="1" applyAlignment="1">
      <alignment vertical="center"/>
    </xf>
    <xf numFmtId="17" fontId="61" fillId="35" borderId="10" xfId="0" applyNumberFormat="1" applyFont="1" applyFill="1" applyBorder="1" applyAlignment="1">
      <alignment horizontal="center" vertical="center"/>
    </xf>
    <xf numFmtId="3" fontId="56" fillId="2" borderId="0" xfId="0" applyNumberFormat="1" applyFont="1" applyFill="1" applyAlignment="1">
      <alignment vertical="center"/>
    </xf>
    <xf numFmtId="165" fontId="54" fillId="2" borderId="0" xfId="0" applyNumberFormat="1" applyFont="1" applyFill="1" applyAlignment="1">
      <alignment vertical="center"/>
    </xf>
    <xf numFmtId="0" fontId="56" fillId="33" borderId="10" xfId="0" applyFont="1" applyFill="1" applyBorder="1" applyAlignment="1">
      <alignment horizontal="right" vertical="center"/>
    </xf>
    <xf numFmtId="165" fontId="54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horizontal="right"/>
    </xf>
    <xf numFmtId="0" fontId="56" fillId="2" borderId="13" xfId="0" applyFont="1" applyFill="1" applyBorder="1" applyAlignment="1">
      <alignment vertical="center"/>
    </xf>
    <xf numFmtId="9" fontId="58" fillId="2" borderId="0" xfId="55" applyFont="1" applyFill="1" applyAlignment="1">
      <alignment horizontal="left" vertical="center" indent="2"/>
    </xf>
    <xf numFmtId="17" fontId="61" fillId="35" borderId="14" xfId="0" applyNumberFormat="1" applyFont="1" applyFill="1" applyBorder="1" applyAlignment="1" quotePrefix="1">
      <alignment horizontal="center" vertical="center"/>
    </xf>
    <xf numFmtId="17" fontId="61" fillId="35" borderId="14" xfId="0" applyNumberFormat="1" applyFont="1" applyFill="1" applyBorder="1" applyAlignment="1">
      <alignment horizontal="center" vertical="center"/>
    </xf>
    <xf numFmtId="17" fontId="61" fillId="35" borderId="15" xfId="0" applyNumberFormat="1" applyFont="1" applyFill="1" applyBorder="1" applyAlignment="1" quotePrefix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17" fontId="61" fillId="35" borderId="11" xfId="0" applyNumberFormat="1" applyFont="1" applyFill="1" applyBorder="1" applyAlignment="1" quotePrefix="1">
      <alignment horizontal="center" vertical="center"/>
    </xf>
    <xf numFmtId="17" fontId="61" fillId="35" borderId="16" xfId="0" applyNumberFormat="1" applyFont="1" applyFill="1" applyBorder="1" applyAlignment="1" quotePrefix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left" vertical="center"/>
    </xf>
    <xf numFmtId="0" fontId="61" fillId="35" borderId="14" xfId="0" applyNumberFormat="1" applyFont="1" applyFill="1" applyBorder="1" applyAlignment="1" quotePrefix="1">
      <alignment horizontal="center" vertical="center"/>
    </xf>
    <xf numFmtId="0" fontId="61" fillId="35" borderId="14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7" fontId="61" fillId="33" borderId="14" xfId="0" applyNumberFormat="1" applyFont="1" applyFill="1" applyBorder="1" applyAlignment="1" quotePrefix="1">
      <alignment horizontal="center" vertical="center"/>
    </xf>
    <xf numFmtId="166" fontId="4" fillId="33" borderId="0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showGridLines="0" tabSelected="1" zoomScale="85" zoomScaleNormal="85" zoomScalePageLayoutView="0" workbookViewId="0" topLeftCell="A1">
      <selection activeCell="C6" sqref="C6"/>
    </sheetView>
  </sheetViews>
  <sheetFormatPr defaultColWidth="11.421875" defaultRowHeight="15"/>
  <cols>
    <col min="2" max="2" width="32.28125" style="0" bestFit="1" customWidth="1"/>
    <col min="3" max="3" width="11.421875" style="5" customWidth="1"/>
    <col min="4" max="4" width="11.421875" style="0" customWidth="1"/>
    <col min="5" max="7" width="11.421875" style="25" customWidth="1"/>
  </cols>
  <sheetData>
    <row r="3" spans="2:4" ht="15">
      <c r="B3" s="4" t="s">
        <v>43</v>
      </c>
      <c r="C3" s="6"/>
      <c r="D3" s="1"/>
    </row>
    <row r="4" spans="2:7" ht="15">
      <c r="B4" s="14" t="s">
        <v>0</v>
      </c>
      <c r="C4" s="55"/>
      <c r="D4" s="33"/>
      <c r="E4" s="33"/>
      <c r="F4" s="33"/>
      <c r="G4" s="33"/>
    </row>
    <row r="5" spans="3:7" s="25" customFormat="1" ht="15">
      <c r="C5" s="27"/>
      <c r="D5" s="27"/>
      <c r="E5" s="27"/>
      <c r="F5" s="27"/>
      <c r="G5" s="27"/>
    </row>
    <row r="6" spans="2:7" ht="37.5" customHeight="1">
      <c r="B6" s="109" t="s">
        <v>1</v>
      </c>
      <c r="C6" s="110" t="s">
        <v>59</v>
      </c>
      <c r="D6" s="105" t="s">
        <v>45</v>
      </c>
      <c r="E6" s="110" t="s">
        <v>60</v>
      </c>
      <c r="F6" s="110" t="s">
        <v>61</v>
      </c>
      <c r="G6" s="110" t="s">
        <v>62</v>
      </c>
    </row>
    <row r="7" spans="3:7" s="70" customFormat="1" ht="15">
      <c r="C7" s="89" t="s">
        <v>2</v>
      </c>
      <c r="D7" s="113" t="s">
        <v>2</v>
      </c>
      <c r="E7" s="89" t="s">
        <v>2</v>
      </c>
      <c r="F7" s="89" t="s">
        <v>2</v>
      </c>
      <c r="G7" s="89" t="s">
        <v>2</v>
      </c>
    </row>
    <row r="8" spans="2:7" ht="15">
      <c r="B8" s="57" t="s">
        <v>3</v>
      </c>
      <c r="C8" s="7">
        <v>34853</v>
      </c>
      <c r="D8" s="111">
        <v>49005</v>
      </c>
      <c r="E8" s="43">
        <v>47755</v>
      </c>
      <c r="F8" s="38">
        <v>29848</v>
      </c>
      <c r="G8" s="34">
        <v>39868</v>
      </c>
    </row>
    <row r="9" spans="2:7" ht="15">
      <c r="B9" s="57" t="s">
        <v>4</v>
      </c>
      <c r="C9" s="7">
        <v>169511</v>
      </c>
      <c r="D9" s="111">
        <v>152576</v>
      </c>
      <c r="E9" s="43">
        <v>154271</v>
      </c>
      <c r="F9" s="38">
        <v>164426</v>
      </c>
      <c r="G9" s="34">
        <v>166318</v>
      </c>
    </row>
    <row r="10" spans="2:7" ht="19.5" customHeight="1">
      <c r="B10" s="31" t="s">
        <v>5</v>
      </c>
      <c r="C10" s="9">
        <v>204364</v>
      </c>
      <c r="D10" s="46">
        <v>201581</v>
      </c>
      <c r="E10" s="48">
        <v>202026</v>
      </c>
      <c r="F10" s="40">
        <v>194274</v>
      </c>
      <c r="G10" s="36">
        <v>206186</v>
      </c>
    </row>
    <row r="11" spans="2:7" ht="15">
      <c r="B11" s="57" t="s">
        <v>6</v>
      </c>
      <c r="C11" s="8">
        <v>511489</v>
      </c>
      <c r="D11" s="104">
        <v>514677</v>
      </c>
      <c r="E11" s="47">
        <v>513996</v>
      </c>
      <c r="F11" s="39">
        <v>496932</v>
      </c>
      <c r="G11" s="35">
        <v>497653</v>
      </c>
    </row>
    <row r="12" spans="2:7" ht="15">
      <c r="B12" s="57" t="s">
        <v>7</v>
      </c>
      <c r="C12" s="103">
        <v>358914</v>
      </c>
      <c r="D12" s="104">
        <v>354454</v>
      </c>
      <c r="E12" s="47">
        <v>352996</v>
      </c>
      <c r="F12" s="39">
        <v>348911</v>
      </c>
      <c r="G12" s="35">
        <v>358403</v>
      </c>
    </row>
    <row r="13" spans="2:7" ht="19.5" customHeight="1">
      <c r="B13" s="31" t="s">
        <v>8</v>
      </c>
      <c r="C13" s="98">
        <v>870403</v>
      </c>
      <c r="D13" s="46">
        <v>869131</v>
      </c>
      <c r="E13" s="98">
        <v>866992</v>
      </c>
      <c r="F13" s="98">
        <v>845843</v>
      </c>
      <c r="G13" s="98">
        <v>856056</v>
      </c>
    </row>
    <row r="14" spans="2:7" ht="19.5" customHeight="1">
      <c r="B14" s="2" t="s">
        <v>9</v>
      </c>
      <c r="C14" s="98">
        <v>1074767</v>
      </c>
      <c r="D14" s="3">
        <v>1070712</v>
      </c>
      <c r="E14" s="98">
        <v>1069018</v>
      </c>
      <c r="F14" s="98">
        <v>1040117</v>
      </c>
      <c r="G14" s="98">
        <v>1062242</v>
      </c>
    </row>
    <row r="15" spans="2:7" s="53" customFormat="1" ht="9.75" customHeight="1">
      <c r="B15" s="60"/>
      <c r="C15" s="88"/>
      <c r="D15" s="88"/>
      <c r="E15" s="88"/>
      <c r="F15" s="88"/>
      <c r="G15" s="88"/>
    </row>
    <row r="16" spans="2:7" ht="15">
      <c r="B16" s="57" t="s">
        <v>10</v>
      </c>
      <c r="C16" s="51">
        <v>45306</v>
      </c>
      <c r="D16" s="111">
        <v>35727</v>
      </c>
      <c r="E16" s="51">
        <v>59461</v>
      </c>
      <c r="F16" s="51">
        <v>59601</v>
      </c>
      <c r="G16" s="51">
        <v>51232</v>
      </c>
    </row>
    <row r="17" spans="2:7" ht="15">
      <c r="B17" s="57" t="s">
        <v>11</v>
      </c>
      <c r="C17" s="58">
        <v>110249</v>
      </c>
      <c r="D17" s="42">
        <v>93457</v>
      </c>
      <c r="E17" s="58">
        <v>87433</v>
      </c>
      <c r="F17" s="58">
        <v>75237</v>
      </c>
      <c r="G17" s="58">
        <v>107702</v>
      </c>
    </row>
    <row r="18" spans="2:7" ht="15">
      <c r="B18" s="31" t="s">
        <v>12</v>
      </c>
      <c r="C18" s="114">
        <v>155555</v>
      </c>
      <c r="D18" s="112">
        <v>129184</v>
      </c>
      <c r="E18" s="114">
        <v>146894</v>
      </c>
      <c r="F18" s="114">
        <v>134838</v>
      </c>
      <c r="G18" s="114">
        <v>158934</v>
      </c>
    </row>
    <row r="19" spans="2:7" ht="15">
      <c r="B19" s="57" t="s">
        <v>13</v>
      </c>
      <c r="C19" s="51">
        <v>147011</v>
      </c>
      <c r="D19" s="111">
        <v>155430</v>
      </c>
      <c r="E19" s="51">
        <v>136860</v>
      </c>
      <c r="F19" s="51">
        <v>136777</v>
      </c>
      <c r="G19" s="51">
        <v>129558</v>
      </c>
    </row>
    <row r="20" spans="2:7" ht="15">
      <c r="B20" s="57" t="s">
        <v>14</v>
      </c>
      <c r="C20" s="58">
        <v>248923</v>
      </c>
      <c r="D20" s="42">
        <v>91725</v>
      </c>
      <c r="E20" s="58">
        <v>95390</v>
      </c>
      <c r="F20" s="58">
        <v>95691</v>
      </c>
      <c r="G20" s="58">
        <v>95929</v>
      </c>
    </row>
    <row r="21" spans="2:7" ht="15">
      <c r="B21" s="31" t="s">
        <v>15</v>
      </c>
      <c r="C21" s="114">
        <v>395934</v>
      </c>
      <c r="D21" s="112">
        <v>247155</v>
      </c>
      <c r="E21" s="114">
        <v>232250</v>
      </c>
      <c r="F21" s="114">
        <v>232468</v>
      </c>
      <c r="G21" s="114">
        <v>225487</v>
      </c>
    </row>
    <row r="22" spans="2:7" ht="19.5" customHeight="1">
      <c r="B22" s="2" t="s">
        <v>16</v>
      </c>
      <c r="C22" s="98">
        <v>395934</v>
      </c>
      <c r="D22" s="3">
        <v>376339</v>
      </c>
      <c r="E22" s="98">
        <v>379144</v>
      </c>
      <c r="F22" s="98">
        <v>367306</v>
      </c>
      <c r="G22" s="98">
        <v>384421</v>
      </c>
    </row>
    <row r="23" spans="2:7" s="53" customFormat="1" ht="9.75" customHeight="1">
      <c r="B23" s="60"/>
      <c r="C23" s="88"/>
      <c r="D23" s="88"/>
      <c r="E23" s="88"/>
      <c r="F23" s="88"/>
      <c r="G23" s="88"/>
    </row>
    <row r="24" spans="2:7" ht="15">
      <c r="B24" s="57" t="s">
        <v>74</v>
      </c>
      <c r="C24" s="58">
        <v>668142</v>
      </c>
      <c r="D24" s="42">
        <v>684092</v>
      </c>
      <c r="E24" s="58">
        <v>679592</v>
      </c>
      <c r="F24" s="58">
        <v>662916</v>
      </c>
      <c r="G24" s="58">
        <v>667598</v>
      </c>
    </row>
    <row r="25" spans="2:7" ht="15">
      <c r="B25" s="57" t="s">
        <v>17</v>
      </c>
      <c r="C25" s="58">
        <v>10691</v>
      </c>
      <c r="D25" s="42">
        <v>10281</v>
      </c>
      <c r="E25" s="58">
        <v>10282</v>
      </c>
      <c r="F25" s="58">
        <v>9895</v>
      </c>
      <c r="G25" s="58">
        <v>10223</v>
      </c>
    </row>
    <row r="26" spans="2:7" ht="19.5" customHeight="1">
      <c r="B26" s="31" t="s">
        <v>18</v>
      </c>
      <c r="C26" s="98">
        <v>678833</v>
      </c>
      <c r="D26" s="46">
        <v>694373</v>
      </c>
      <c r="E26" s="98">
        <v>689874</v>
      </c>
      <c r="F26" s="98">
        <v>672811</v>
      </c>
      <c r="G26" s="98">
        <v>677821</v>
      </c>
    </row>
    <row r="27" spans="2:7" ht="19.5" customHeight="1">
      <c r="B27" s="2" t="s">
        <v>19</v>
      </c>
      <c r="C27" s="98">
        <v>1074767</v>
      </c>
      <c r="D27" s="3">
        <v>1070712</v>
      </c>
      <c r="E27" s="98">
        <v>1069018</v>
      </c>
      <c r="F27" s="98">
        <v>1040117</v>
      </c>
      <c r="G27" s="98">
        <v>1062242</v>
      </c>
    </row>
    <row r="28" spans="5:7" ht="15">
      <c r="E28" s="53"/>
      <c r="F28" s="53"/>
      <c r="G28" s="53"/>
    </row>
    <row r="29" spans="3:7" ht="15">
      <c r="C29" s="10"/>
      <c r="D29" s="10"/>
      <c r="E29" s="24"/>
      <c r="F29" s="24"/>
      <c r="G29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PageLayoutView="0" workbookViewId="0" topLeftCell="A1">
      <selection activeCell="B6" sqref="B6:B7"/>
    </sheetView>
  </sheetViews>
  <sheetFormatPr defaultColWidth="11.421875" defaultRowHeight="15"/>
  <cols>
    <col min="1" max="1" width="5.28125" style="74" customWidth="1"/>
    <col min="2" max="2" width="34.421875" style="0" customWidth="1"/>
    <col min="3" max="4" width="11.421875" style="54" customWidth="1"/>
    <col min="5" max="6" width="11.421875" style="25" customWidth="1"/>
    <col min="7" max="7" width="11.421875" style="0" customWidth="1"/>
    <col min="8" max="8" width="11.421875" style="21" customWidth="1"/>
    <col min="9" max="16384" width="11.421875" style="74" customWidth="1"/>
  </cols>
  <sheetData>
    <row r="1" spans="2:8" ht="15">
      <c r="B1" s="25"/>
      <c r="G1" s="25"/>
      <c r="H1" s="25"/>
    </row>
    <row r="3" spans="2:7" ht="15">
      <c r="B3" s="20" t="s">
        <v>20</v>
      </c>
      <c r="G3" s="16"/>
    </row>
    <row r="4" spans="2:8" ht="15">
      <c r="B4" s="14" t="s">
        <v>0</v>
      </c>
      <c r="C4" s="55"/>
      <c r="D4" s="55"/>
      <c r="E4" s="55"/>
      <c r="F4" s="55"/>
      <c r="G4" s="33"/>
      <c r="H4" s="56"/>
    </row>
    <row r="5" spans="2:8" ht="15">
      <c r="B5" s="16"/>
      <c r="G5" s="25"/>
      <c r="H5" s="25"/>
    </row>
    <row r="6" spans="2:8" ht="18.75" customHeight="1">
      <c r="B6" s="121"/>
      <c r="C6" s="118" t="s">
        <v>59</v>
      </c>
      <c r="D6" s="121">
        <v>2013</v>
      </c>
      <c r="E6" s="118" t="s">
        <v>45</v>
      </c>
      <c r="F6" s="123" t="s">
        <v>60</v>
      </c>
      <c r="G6" s="120" t="s">
        <v>61</v>
      </c>
      <c r="H6" s="122" t="s">
        <v>62</v>
      </c>
    </row>
    <row r="7" spans="2:8" ht="18.75" customHeight="1">
      <c r="B7" s="121"/>
      <c r="C7" s="119"/>
      <c r="D7" s="121"/>
      <c r="E7" s="119"/>
      <c r="F7" s="123"/>
      <c r="G7" s="120"/>
      <c r="H7" s="122"/>
    </row>
    <row r="8" spans="2:8" s="115" customFormat="1" ht="15">
      <c r="B8" s="92"/>
      <c r="C8" s="93" t="s">
        <v>2</v>
      </c>
      <c r="D8" s="92" t="s">
        <v>2</v>
      </c>
      <c r="E8" s="93" t="s">
        <v>2</v>
      </c>
      <c r="F8" s="93" t="s">
        <v>2</v>
      </c>
      <c r="G8" s="93" t="s">
        <v>2</v>
      </c>
      <c r="H8" s="93" t="s">
        <v>2</v>
      </c>
    </row>
    <row r="9" spans="2:8" s="79" customFormat="1" ht="15">
      <c r="B9" s="57" t="s">
        <v>21</v>
      </c>
      <c r="C9" s="61">
        <v>122064</v>
      </c>
      <c r="D9" s="42">
        <f>SUM(E9:H9)</f>
        <v>478942</v>
      </c>
      <c r="E9" s="61">
        <v>120656</v>
      </c>
      <c r="F9" s="61">
        <v>116925</v>
      </c>
      <c r="G9" s="61">
        <v>120570</v>
      </c>
      <c r="H9" s="61">
        <v>120791</v>
      </c>
    </row>
    <row r="10" spans="2:8" s="79" customFormat="1" ht="15">
      <c r="B10" s="57" t="s">
        <v>22</v>
      </c>
      <c r="C10" s="58">
        <v>-92534</v>
      </c>
      <c r="D10" s="42">
        <f aca="true" t="shared" si="0" ref="D10:D24">SUM(E10:H10)</f>
        <v>-363536</v>
      </c>
      <c r="E10" s="58">
        <v>-93839</v>
      </c>
      <c r="F10" s="58">
        <v>-89275</v>
      </c>
      <c r="G10" s="58">
        <v>-89094</v>
      </c>
      <c r="H10" s="58">
        <v>-91328</v>
      </c>
    </row>
    <row r="11" spans="2:8" s="79" customFormat="1" ht="15">
      <c r="B11" s="57" t="s">
        <v>23</v>
      </c>
      <c r="C11" s="61">
        <v>29530</v>
      </c>
      <c r="D11" s="42">
        <f t="shared" si="0"/>
        <v>115406</v>
      </c>
      <c r="E11" s="61">
        <v>26817</v>
      </c>
      <c r="F11" s="61">
        <v>27650</v>
      </c>
      <c r="G11" s="61">
        <v>31476</v>
      </c>
      <c r="H11" s="61">
        <v>29463</v>
      </c>
    </row>
    <row r="12" spans="2:8" s="79" customFormat="1" ht="15">
      <c r="B12" s="57" t="s">
        <v>24</v>
      </c>
      <c r="C12" s="58">
        <v>-15987</v>
      </c>
      <c r="D12" s="42">
        <f t="shared" si="0"/>
        <v>-65823</v>
      </c>
      <c r="E12" s="58">
        <v>-20053</v>
      </c>
      <c r="F12" s="58">
        <v>-15289</v>
      </c>
      <c r="G12" s="58">
        <v>-16692</v>
      </c>
      <c r="H12" s="58">
        <v>-13789</v>
      </c>
    </row>
    <row r="13" spans="2:8" s="79" customFormat="1" ht="15">
      <c r="B13" s="116" t="s">
        <v>25</v>
      </c>
      <c r="C13" s="99">
        <v>13543</v>
      </c>
      <c r="D13" s="101">
        <f t="shared" si="0"/>
        <v>49583</v>
      </c>
      <c r="E13" s="99">
        <v>6764</v>
      </c>
      <c r="F13" s="99">
        <v>12361</v>
      </c>
      <c r="G13" s="99">
        <v>14784</v>
      </c>
      <c r="H13" s="99">
        <v>15674</v>
      </c>
    </row>
    <row r="14" spans="2:8" s="79" customFormat="1" ht="15">
      <c r="B14" s="57" t="s">
        <v>26</v>
      </c>
      <c r="C14" s="58">
        <v>-496</v>
      </c>
      <c r="D14" s="42">
        <f t="shared" si="0"/>
        <v>16616</v>
      </c>
      <c r="E14" s="58">
        <v>2333</v>
      </c>
      <c r="F14" s="58">
        <v>14084</v>
      </c>
      <c r="G14" s="58">
        <v>-344</v>
      </c>
      <c r="H14" s="61">
        <v>543</v>
      </c>
    </row>
    <row r="15" spans="2:8" s="79" customFormat="1" ht="15">
      <c r="B15" s="57" t="s">
        <v>27</v>
      </c>
      <c r="C15" s="58">
        <v>1650</v>
      </c>
      <c r="D15" s="42">
        <f t="shared" si="0"/>
        <v>6178</v>
      </c>
      <c r="E15" s="58">
        <v>1929</v>
      </c>
      <c r="F15" s="58">
        <v>1037</v>
      </c>
      <c r="G15" s="58">
        <v>1807</v>
      </c>
      <c r="H15" s="61">
        <v>1405</v>
      </c>
    </row>
    <row r="16" spans="2:8" s="79" customFormat="1" ht="15">
      <c r="B16" s="57" t="s">
        <v>28</v>
      </c>
      <c r="C16" s="58">
        <v>-2772</v>
      </c>
      <c r="D16" s="42">
        <f t="shared" si="0"/>
        <v>-11899</v>
      </c>
      <c r="E16" s="58">
        <v>-2544</v>
      </c>
      <c r="F16" s="58">
        <v>-3206</v>
      </c>
      <c r="G16" s="58">
        <v>-3639</v>
      </c>
      <c r="H16" s="61">
        <v>-2510</v>
      </c>
    </row>
    <row r="17" spans="2:8" s="79" customFormat="1" ht="15">
      <c r="B17" s="57" t="s">
        <v>29</v>
      </c>
      <c r="C17" s="58">
        <v>2869</v>
      </c>
      <c r="D17" s="42">
        <f t="shared" si="0"/>
        <v>27206</v>
      </c>
      <c r="E17" s="58">
        <v>6553</v>
      </c>
      <c r="F17" s="58">
        <v>7001</v>
      </c>
      <c r="G17" s="58">
        <v>7879</v>
      </c>
      <c r="H17" s="61">
        <v>5773</v>
      </c>
    </row>
    <row r="18" spans="2:8" s="79" customFormat="1" ht="15">
      <c r="B18" s="57" t="s">
        <v>30</v>
      </c>
      <c r="C18" s="58">
        <v>705</v>
      </c>
      <c r="D18" s="42">
        <f t="shared" si="0"/>
        <v>333</v>
      </c>
      <c r="E18" s="58">
        <v>139</v>
      </c>
      <c r="F18" s="58">
        <v>-148</v>
      </c>
      <c r="G18" s="58">
        <v>118</v>
      </c>
      <c r="H18" s="61">
        <v>224</v>
      </c>
    </row>
    <row r="19" spans="2:8" s="79" customFormat="1" ht="15">
      <c r="B19" s="57" t="s">
        <v>31</v>
      </c>
      <c r="C19" s="58">
        <v>2</v>
      </c>
      <c r="D19" s="42">
        <f t="shared" si="0"/>
        <v>22</v>
      </c>
      <c r="E19" s="58">
        <v>18</v>
      </c>
      <c r="F19" s="58">
        <v>14</v>
      </c>
      <c r="G19" s="58">
        <v>-10</v>
      </c>
      <c r="H19" s="61">
        <v>0</v>
      </c>
    </row>
    <row r="20" spans="2:8" s="79" customFormat="1" ht="15">
      <c r="B20" s="116" t="s">
        <v>32</v>
      </c>
      <c r="C20" s="99">
        <v>15501</v>
      </c>
      <c r="D20" s="101">
        <f t="shared" si="0"/>
        <v>88039</v>
      </c>
      <c r="E20" s="99">
        <v>15192</v>
      </c>
      <c r="F20" s="99">
        <v>31143</v>
      </c>
      <c r="G20" s="99">
        <v>20595</v>
      </c>
      <c r="H20" s="99">
        <v>21109</v>
      </c>
    </row>
    <row r="21" spans="2:8" s="79" customFormat="1" ht="15">
      <c r="B21" s="116" t="s">
        <v>33</v>
      </c>
      <c r="C21" s="100">
        <v>-3863</v>
      </c>
      <c r="D21" s="101">
        <f t="shared" si="0"/>
        <v>-11647</v>
      </c>
      <c r="E21" s="100">
        <v>1174</v>
      </c>
      <c r="F21" s="100">
        <v>-5690</v>
      </c>
      <c r="G21" s="100">
        <v>-3501</v>
      </c>
      <c r="H21" s="99">
        <v>-3630</v>
      </c>
    </row>
    <row r="22" spans="2:8" s="79" customFormat="1" ht="15">
      <c r="B22" s="116" t="s">
        <v>46</v>
      </c>
      <c r="C22" s="99">
        <v>11638</v>
      </c>
      <c r="D22" s="101">
        <f t="shared" si="0"/>
        <v>76392</v>
      </c>
      <c r="E22" s="99">
        <v>16366</v>
      </c>
      <c r="F22" s="99">
        <v>25453</v>
      </c>
      <c r="G22" s="99">
        <v>17094</v>
      </c>
      <c r="H22" s="99">
        <v>17479</v>
      </c>
    </row>
    <row r="23" spans="2:8" ht="18.75" customHeight="1">
      <c r="B23" s="57" t="s">
        <v>47</v>
      </c>
      <c r="C23" s="50">
        <v>11083</v>
      </c>
      <c r="D23" s="42">
        <f t="shared" si="0"/>
        <v>73531</v>
      </c>
      <c r="E23" s="50">
        <v>15705</v>
      </c>
      <c r="F23" s="50">
        <v>24763</v>
      </c>
      <c r="G23" s="50">
        <v>16265</v>
      </c>
      <c r="H23" s="44">
        <v>16798</v>
      </c>
    </row>
    <row r="24" spans="2:8" ht="15">
      <c r="B24" s="57" t="s">
        <v>48</v>
      </c>
      <c r="C24" s="50">
        <v>555</v>
      </c>
      <c r="D24" s="42">
        <f t="shared" si="0"/>
        <v>2861</v>
      </c>
      <c r="E24" s="50">
        <v>661</v>
      </c>
      <c r="F24" s="50">
        <v>690</v>
      </c>
      <c r="G24" s="50">
        <v>829</v>
      </c>
      <c r="H24" s="44">
        <v>681</v>
      </c>
    </row>
    <row r="25" spans="2:8" ht="15">
      <c r="B25" s="16"/>
      <c r="C25" s="41"/>
      <c r="D25" s="41"/>
      <c r="E25" s="26"/>
      <c r="F25" s="29"/>
      <c r="G25" s="17"/>
      <c r="H25" s="22"/>
    </row>
    <row r="26" spans="2:8" ht="15">
      <c r="B26" s="72" t="s">
        <v>77</v>
      </c>
      <c r="C26" s="41"/>
      <c r="D26" s="41"/>
      <c r="E26" s="41"/>
      <c r="F26" s="41"/>
      <c r="G26" s="102"/>
      <c r="H26" s="102"/>
    </row>
    <row r="27" spans="2:8" ht="15">
      <c r="B27" s="57" t="s">
        <v>37</v>
      </c>
      <c r="C27" s="50">
        <v>12433</v>
      </c>
      <c r="D27" s="42">
        <f>SUM(E27:H27)</f>
        <v>44708</v>
      </c>
      <c r="E27" s="58">
        <v>12078</v>
      </c>
      <c r="F27" s="58">
        <v>11417</v>
      </c>
      <c r="G27" s="58">
        <v>10702</v>
      </c>
      <c r="H27" s="51">
        <v>10511</v>
      </c>
    </row>
    <row r="28" spans="2:8" ht="15">
      <c r="B28" s="31" t="s">
        <v>40</v>
      </c>
      <c r="C28" s="98">
        <v>25976</v>
      </c>
      <c r="D28" s="42">
        <f>SUM(E28:H28)</f>
        <v>94291</v>
      </c>
      <c r="E28" s="98">
        <v>18842</v>
      </c>
      <c r="F28" s="98">
        <v>23778</v>
      </c>
      <c r="G28" s="98">
        <v>25486</v>
      </c>
      <c r="H28" s="98">
        <v>26185</v>
      </c>
    </row>
    <row r="29" spans="2:8" ht="15">
      <c r="B29" s="106" t="s">
        <v>39</v>
      </c>
      <c r="C29" s="45">
        <v>0.21280639664438328</v>
      </c>
      <c r="D29" s="117">
        <f>D28/D9</f>
        <v>0.19687352539555938</v>
      </c>
      <c r="E29" s="45">
        <v>0.15616297573266144</v>
      </c>
      <c r="F29" s="45">
        <v>0.2033611289288005</v>
      </c>
      <c r="G29" s="45">
        <v>0.21137928174504436</v>
      </c>
      <c r="H29" s="45">
        <v>0.21677939581591343</v>
      </c>
    </row>
    <row r="30" spans="2:8" ht="15">
      <c r="B30" s="19"/>
      <c r="C30" s="49"/>
      <c r="D30" s="49"/>
      <c r="E30" s="28"/>
      <c r="F30" s="30"/>
      <c r="G30" s="18"/>
      <c r="H30" s="23"/>
    </row>
    <row r="31" spans="2:8" ht="15">
      <c r="B31" s="19"/>
      <c r="C31" s="14"/>
      <c r="D31" s="14"/>
      <c r="E31" s="14"/>
      <c r="F31" s="14"/>
      <c r="G31" s="14"/>
      <c r="H31" s="14"/>
    </row>
  </sheetData>
  <sheetProtection/>
  <mergeCells count="7">
    <mergeCell ref="H6:H7"/>
    <mergeCell ref="F6:F7"/>
    <mergeCell ref="E6:E7"/>
    <mergeCell ref="C6:C7"/>
    <mergeCell ref="G6:G7"/>
    <mergeCell ref="B6:B7"/>
    <mergeCell ref="D6:D7"/>
  </mergeCells>
  <printOptions/>
  <pageMargins left="0.25" right="0.25" top="0.75" bottom="0.75" header="0.3" footer="0.3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6" sqref="A6:A7"/>
    </sheetView>
  </sheetViews>
  <sheetFormatPr defaultColWidth="11.421875" defaultRowHeight="15"/>
  <cols>
    <col min="1" max="1" width="28.421875" style="33" customWidth="1"/>
    <col min="2" max="7" width="11.421875" style="33" customWidth="1"/>
    <col min="8" max="8" width="4.28125" style="53" customWidth="1"/>
    <col min="9" max="14" width="11.421875" style="33" customWidth="1"/>
    <col min="15" max="15" width="4.28125" style="53" customWidth="1"/>
    <col min="16" max="21" width="11.421875" style="33" customWidth="1"/>
    <col min="22" max="22" width="4.28125" style="53" customWidth="1"/>
    <col min="23" max="29" width="11.421875" style="33" customWidth="1"/>
    <col min="30" max="16384" width="11.421875" style="33" customWidth="1"/>
  </cols>
  <sheetData>
    <row r="1" spans="3:26" s="25" customFormat="1" ht="15">
      <c r="C1" s="54"/>
      <c r="D1" s="54"/>
      <c r="H1" s="53"/>
      <c r="J1" s="54"/>
      <c r="K1" s="54"/>
      <c r="O1" s="53"/>
      <c r="Q1" s="54"/>
      <c r="R1" s="54"/>
      <c r="V1" s="53"/>
      <c r="X1" s="54"/>
      <c r="Z1" s="54"/>
    </row>
    <row r="2" spans="2:26" ht="15">
      <c r="B2" s="25"/>
      <c r="C2" s="54"/>
      <c r="D2" s="54"/>
      <c r="E2" s="13"/>
      <c r="G2" s="13"/>
      <c r="I2" s="25"/>
      <c r="J2" s="54"/>
      <c r="K2" s="54"/>
      <c r="L2" s="15"/>
      <c r="N2" s="13"/>
      <c r="P2" s="25"/>
      <c r="Q2" s="54"/>
      <c r="R2" s="54"/>
      <c r="S2" s="13"/>
      <c r="U2" s="13"/>
      <c r="X2" s="54"/>
      <c r="Z2" s="54"/>
    </row>
    <row r="3" spans="1:28" ht="15">
      <c r="A3" s="12"/>
      <c r="B3" s="52"/>
      <c r="C3" s="52"/>
      <c r="D3" s="52"/>
      <c r="E3" s="53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S3" s="53"/>
      <c r="T3" s="52"/>
      <c r="U3" s="52"/>
      <c r="W3" s="53"/>
      <c r="X3" s="53"/>
      <c r="Y3" s="53"/>
      <c r="Z3" s="53"/>
      <c r="AA3" s="53"/>
      <c r="AB3" s="53"/>
    </row>
    <row r="4" spans="1:28" ht="18.75" customHeight="1">
      <c r="A4" s="37"/>
      <c r="B4" s="124" t="s">
        <v>34</v>
      </c>
      <c r="C4" s="124"/>
      <c r="D4" s="124"/>
      <c r="E4" s="124"/>
      <c r="F4" s="124"/>
      <c r="G4" s="124"/>
      <c r="H4" s="129"/>
      <c r="I4" s="124" t="s">
        <v>35</v>
      </c>
      <c r="J4" s="124"/>
      <c r="K4" s="124"/>
      <c r="L4" s="124"/>
      <c r="M4" s="124"/>
      <c r="N4" s="124"/>
      <c r="O4" s="129"/>
      <c r="P4" s="124" t="s">
        <v>79</v>
      </c>
      <c r="Q4" s="124"/>
      <c r="R4" s="124"/>
      <c r="S4" s="124"/>
      <c r="T4" s="124"/>
      <c r="U4" s="124"/>
      <c r="W4" s="124" t="s">
        <v>36</v>
      </c>
      <c r="X4" s="124"/>
      <c r="Y4" s="124"/>
      <c r="Z4" s="124"/>
      <c r="AA4" s="124"/>
      <c r="AB4" s="124"/>
    </row>
    <row r="5" spans="20:24" s="53" customFormat="1" ht="15">
      <c r="T5" s="96"/>
      <c r="U5" s="97"/>
      <c r="W5" s="96"/>
      <c r="X5" s="97"/>
    </row>
    <row r="6" spans="1:28" s="59" customFormat="1" ht="18.75" customHeight="1">
      <c r="A6" s="125" t="s">
        <v>36</v>
      </c>
      <c r="B6" s="118" t="s">
        <v>59</v>
      </c>
      <c r="C6" s="121">
        <v>2013</v>
      </c>
      <c r="D6" s="118" t="s">
        <v>45</v>
      </c>
      <c r="E6" s="123" t="s">
        <v>60</v>
      </c>
      <c r="F6" s="120" t="s">
        <v>61</v>
      </c>
      <c r="G6" s="118" t="s">
        <v>62</v>
      </c>
      <c r="H6" s="130"/>
      <c r="I6" s="118" t="s">
        <v>59</v>
      </c>
      <c r="J6" s="121">
        <v>2013</v>
      </c>
      <c r="K6" s="118" t="s">
        <v>45</v>
      </c>
      <c r="L6" s="123" t="s">
        <v>60</v>
      </c>
      <c r="M6" s="120" t="s">
        <v>61</v>
      </c>
      <c r="N6" s="118" t="s">
        <v>62</v>
      </c>
      <c r="O6" s="130"/>
      <c r="P6" s="118" t="s">
        <v>59</v>
      </c>
      <c r="Q6" s="121">
        <v>2013</v>
      </c>
      <c r="R6" s="118" t="s">
        <v>45</v>
      </c>
      <c r="S6" s="123" t="s">
        <v>60</v>
      </c>
      <c r="T6" s="120" t="s">
        <v>61</v>
      </c>
      <c r="U6" s="118" t="s">
        <v>62</v>
      </c>
      <c r="V6" s="52"/>
      <c r="W6" s="118" t="s">
        <v>59</v>
      </c>
      <c r="X6" s="121">
        <v>2013</v>
      </c>
      <c r="Y6" s="118" t="s">
        <v>45</v>
      </c>
      <c r="Z6" s="123" t="s">
        <v>60</v>
      </c>
      <c r="AA6" s="120" t="s">
        <v>61</v>
      </c>
      <c r="AB6" s="118" t="s">
        <v>62</v>
      </c>
    </row>
    <row r="7" spans="1:28" s="59" customFormat="1" ht="18.75" customHeight="1">
      <c r="A7" s="125"/>
      <c r="B7" s="119"/>
      <c r="C7" s="121"/>
      <c r="D7" s="119"/>
      <c r="E7" s="123"/>
      <c r="F7" s="120"/>
      <c r="G7" s="118"/>
      <c r="H7" s="130"/>
      <c r="I7" s="119"/>
      <c r="J7" s="121"/>
      <c r="K7" s="119"/>
      <c r="L7" s="123"/>
      <c r="M7" s="120"/>
      <c r="N7" s="118"/>
      <c r="O7" s="130"/>
      <c r="P7" s="119"/>
      <c r="Q7" s="121"/>
      <c r="R7" s="119"/>
      <c r="S7" s="123"/>
      <c r="T7" s="120"/>
      <c r="U7" s="118"/>
      <c r="V7" s="52"/>
      <c r="W7" s="119"/>
      <c r="X7" s="121"/>
      <c r="Y7" s="119"/>
      <c r="Z7" s="123"/>
      <c r="AA7" s="120"/>
      <c r="AB7" s="118"/>
    </row>
    <row r="8" spans="2:28" s="92" customFormat="1" ht="15">
      <c r="B8" s="93" t="s">
        <v>2</v>
      </c>
      <c r="C8" s="93" t="s">
        <v>2</v>
      </c>
      <c r="D8" s="93" t="s">
        <v>2</v>
      </c>
      <c r="E8" s="94" t="s">
        <v>2</v>
      </c>
      <c r="F8" s="94" t="s">
        <v>2</v>
      </c>
      <c r="G8" s="94" t="s">
        <v>2</v>
      </c>
      <c r="H8" s="94"/>
      <c r="I8" s="93" t="s">
        <v>2</v>
      </c>
      <c r="J8" s="93" t="s">
        <v>2</v>
      </c>
      <c r="K8" s="93" t="s">
        <v>2</v>
      </c>
      <c r="L8" s="94" t="s">
        <v>2</v>
      </c>
      <c r="M8" s="94" t="s">
        <v>2</v>
      </c>
      <c r="N8" s="94" t="s">
        <v>2</v>
      </c>
      <c r="O8" s="94"/>
      <c r="P8" s="93" t="s">
        <v>2</v>
      </c>
      <c r="Q8" s="93" t="s">
        <v>2</v>
      </c>
      <c r="R8" s="93" t="s">
        <v>2</v>
      </c>
      <c r="S8" s="94" t="s">
        <v>2</v>
      </c>
      <c r="T8" s="94" t="s">
        <v>2</v>
      </c>
      <c r="U8" s="94" t="s">
        <v>2</v>
      </c>
      <c r="V8" s="71"/>
      <c r="W8" s="93" t="s">
        <v>2</v>
      </c>
      <c r="X8" s="93" t="s">
        <v>2</v>
      </c>
      <c r="Y8" s="93" t="s">
        <v>2</v>
      </c>
      <c r="Z8" s="93" t="s">
        <v>2</v>
      </c>
      <c r="AA8" s="93" t="s">
        <v>2</v>
      </c>
      <c r="AB8" s="93" t="s">
        <v>2</v>
      </c>
    </row>
    <row r="9" spans="1:28" s="92" customFormat="1" ht="15">
      <c r="A9" s="95" t="s">
        <v>75</v>
      </c>
      <c r="B9" s="93"/>
      <c r="C9" s="93"/>
      <c r="D9" s="93"/>
      <c r="E9" s="94"/>
      <c r="F9" s="94"/>
      <c r="G9" s="94"/>
      <c r="H9" s="94"/>
      <c r="I9" s="93"/>
      <c r="K9" s="93"/>
      <c r="L9" s="94"/>
      <c r="M9" s="94"/>
      <c r="N9" s="94"/>
      <c r="O9" s="94"/>
      <c r="P9" s="93"/>
      <c r="R9" s="93"/>
      <c r="S9" s="94"/>
      <c r="T9" s="94"/>
      <c r="U9" s="94"/>
      <c r="V9" s="71"/>
      <c r="W9" s="93"/>
      <c r="Y9" s="93"/>
      <c r="Z9" s="93"/>
      <c r="AA9" s="93"/>
      <c r="AB9" s="93"/>
    </row>
    <row r="10" spans="1:28" s="53" customFormat="1" ht="15">
      <c r="A10" s="57" t="s">
        <v>21</v>
      </c>
      <c r="B10" s="68">
        <v>53542</v>
      </c>
      <c r="C10" s="42">
        <f>SUM(D10:G10)</f>
        <v>203795</v>
      </c>
      <c r="D10" s="68">
        <v>53598</v>
      </c>
      <c r="E10" s="68">
        <v>50794</v>
      </c>
      <c r="F10" s="68">
        <v>50478</v>
      </c>
      <c r="G10" s="68">
        <v>48925</v>
      </c>
      <c r="H10" s="68"/>
      <c r="I10" s="68">
        <v>27507</v>
      </c>
      <c r="J10" s="42">
        <f>SUM(K10:N10)</f>
        <v>107861</v>
      </c>
      <c r="K10" s="68">
        <v>27290</v>
      </c>
      <c r="L10" s="68">
        <v>26567</v>
      </c>
      <c r="M10" s="68">
        <v>28613</v>
      </c>
      <c r="N10" s="68">
        <v>25391</v>
      </c>
      <c r="O10" s="68"/>
      <c r="P10" s="68">
        <v>41015</v>
      </c>
      <c r="Q10" s="42">
        <f>SUM(R10:U10)</f>
        <v>167286</v>
      </c>
      <c r="R10" s="68">
        <v>39768</v>
      </c>
      <c r="S10" s="68">
        <v>39564</v>
      </c>
      <c r="T10" s="68">
        <v>41479</v>
      </c>
      <c r="U10" s="68">
        <v>46475</v>
      </c>
      <c r="W10" s="58">
        <v>122064</v>
      </c>
      <c r="X10" s="42">
        <f>SUM(Y10:AB10)</f>
        <v>478942</v>
      </c>
      <c r="Y10" s="58">
        <v>120656</v>
      </c>
      <c r="Z10" s="58">
        <v>116925</v>
      </c>
      <c r="AA10" s="58">
        <v>120570</v>
      </c>
      <c r="AB10" s="58">
        <v>120791</v>
      </c>
    </row>
    <row r="11" spans="1:28" s="53" customFormat="1" ht="15">
      <c r="A11" s="57" t="s">
        <v>22</v>
      </c>
      <c r="B11" s="68">
        <v>-37825</v>
      </c>
      <c r="C11" s="42">
        <f aca="true" t="shared" si="0" ref="C11:C30">SUM(D11:G11)</f>
        <v>-145357</v>
      </c>
      <c r="D11" s="58">
        <v>-39136</v>
      </c>
      <c r="E11" s="68">
        <v>-37234</v>
      </c>
      <c r="F11" s="68">
        <v>-35329</v>
      </c>
      <c r="G11" s="68">
        <v>-33658</v>
      </c>
      <c r="H11" s="68"/>
      <c r="I11" s="58">
        <v>-20036</v>
      </c>
      <c r="J11" s="42">
        <f>SUM(K11:N11)</f>
        <v>-76343</v>
      </c>
      <c r="K11" s="58">
        <v>-18742</v>
      </c>
      <c r="L11" s="68">
        <v>-19424</v>
      </c>
      <c r="M11" s="68">
        <v>-19590</v>
      </c>
      <c r="N11" s="68">
        <v>-18587</v>
      </c>
      <c r="O11" s="68"/>
      <c r="P11" s="58">
        <v>-34673</v>
      </c>
      <c r="Q11" s="42">
        <f>SUM(R11:U11)</f>
        <v>-141836</v>
      </c>
      <c r="R11" s="58">
        <v>-35961</v>
      </c>
      <c r="S11" s="68">
        <v>-32617</v>
      </c>
      <c r="T11" s="68">
        <v>-34175</v>
      </c>
      <c r="U11" s="68">
        <v>-39083</v>
      </c>
      <c r="W11" s="58">
        <v>-92534</v>
      </c>
      <c r="X11" s="42">
        <f>SUM(Y11:AB11)</f>
        <v>-363536</v>
      </c>
      <c r="Y11" s="58">
        <v>-93839</v>
      </c>
      <c r="Z11" s="58">
        <v>-89275</v>
      </c>
      <c r="AA11" s="58">
        <v>-89094</v>
      </c>
      <c r="AB11" s="58">
        <v>-91328</v>
      </c>
    </row>
    <row r="12" spans="1:28" s="53" customFormat="1" ht="15">
      <c r="A12" s="57" t="s">
        <v>23</v>
      </c>
      <c r="B12" s="68">
        <v>15717</v>
      </c>
      <c r="C12" s="42">
        <f t="shared" si="0"/>
        <v>58438</v>
      </c>
      <c r="D12" s="68">
        <v>14462</v>
      </c>
      <c r="E12" s="68">
        <v>13560</v>
      </c>
      <c r="F12" s="68">
        <v>15149</v>
      </c>
      <c r="G12" s="68">
        <v>15267</v>
      </c>
      <c r="H12" s="68"/>
      <c r="I12" s="68">
        <v>7471</v>
      </c>
      <c r="J12" s="42">
        <f>SUM(K12:N12)</f>
        <v>31518</v>
      </c>
      <c r="K12" s="68">
        <v>8548</v>
      </c>
      <c r="L12" s="68">
        <v>7143</v>
      </c>
      <c r="M12" s="68">
        <v>9023</v>
      </c>
      <c r="N12" s="68">
        <v>6804</v>
      </c>
      <c r="O12" s="68"/>
      <c r="P12" s="68">
        <v>6342</v>
      </c>
      <c r="Q12" s="42">
        <f>SUM(R12:U12)</f>
        <v>25450</v>
      </c>
      <c r="R12" s="68">
        <v>3807</v>
      </c>
      <c r="S12" s="68">
        <v>6947</v>
      </c>
      <c r="T12" s="68">
        <v>7304</v>
      </c>
      <c r="U12" s="68">
        <v>7392</v>
      </c>
      <c r="W12" s="58">
        <v>29530</v>
      </c>
      <c r="X12" s="42">
        <f>SUM(Y12:AB12)</f>
        <v>115406</v>
      </c>
      <c r="Y12" s="58">
        <v>26817</v>
      </c>
      <c r="Z12" s="58">
        <v>27650</v>
      </c>
      <c r="AA12" s="58">
        <v>31476</v>
      </c>
      <c r="AB12" s="58">
        <v>29463</v>
      </c>
    </row>
    <row r="13" spans="1:28" s="53" customFormat="1" ht="15">
      <c r="A13" s="57" t="s">
        <v>24</v>
      </c>
      <c r="B13" s="68">
        <v>-6818</v>
      </c>
      <c r="C13" s="42">
        <f t="shared" si="0"/>
        <v>-28889</v>
      </c>
      <c r="D13" s="58">
        <v>-8476</v>
      </c>
      <c r="E13" s="68">
        <v>-6796</v>
      </c>
      <c r="F13" s="68">
        <v>-8498</v>
      </c>
      <c r="G13" s="68">
        <v>-5119</v>
      </c>
      <c r="H13" s="68"/>
      <c r="I13" s="58">
        <v>-4576</v>
      </c>
      <c r="J13" s="42">
        <f aca="true" t="shared" si="1" ref="J13:J30">SUM(K13:N13)</f>
        <v>-17690</v>
      </c>
      <c r="K13" s="58">
        <v>-4979</v>
      </c>
      <c r="L13" s="68">
        <v>-4286</v>
      </c>
      <c r="M13" s="68">
        <v>-4348</v>
      </c>
      <c r="N13" s="68">
        <v>-4077</v>
      </c>
      <c r="O13" s="68"/>
      <c r="P13" s="58">
        <v>-4593</v>
      </c>
      <c r="Q13" s="42">
        <f aca="true" t="shared" si="2" ref="Q13:Q30">SUM(R13:U13)</f>
        <v>-19244</v>
      </c>
      <c r="R13" s="58">
        <v>-6598</v>
      </c>
      <c r="S13" s="68">
        <v>-4207</v>
      </c>
      <c r="T13" s="68">
        <v>-3846</v>
      </c>
      <c r="U13" s="68">
        <v>-4593</v>
      </c>
      <c r="W13" s="58">
        <v>-15987</v>
      </c>
      <c r="X13" s="42">
        <f aca="true" t="shared" si="3" ref="X13:X30">SUM(Y13:AB13)</f>
        <v>-65823</v>
      </c>
      <c r="Y13" s="58">
        <v>-20053</v>
      </c>
      <c r="Z13" s="58">
        <v>-15289</v>
      </c>
      <c r="AA13" s="58">
        <v>-16692</v>
      </c>
      <c r="AB13" s="58">
        <v>-13789</v>
      </c>
    </row>
    <row r="14" spans="1:28" s="53" customFormat="1" ht="15">
      <c r="A14" s="57" t="s">
        <v>25</v>
      </c>
      <c r="B14" s="68">
        <v>8899</v>
      </c>
      <c r="C14" s="42">
        <f t="shared" si="0"/>
        <v>29549</v>
      </c>
      <c r="D14" s="68">
        <v>5986</v>
      </c>
      <c r="E14" s="68">
        <v>6764</v>
      </c>
      <c r="F14" s="68">
        <v>6651</v>
      </c>
      <c r="G14" s="68">
        <v>10148</v>
      </c>
      <c r="H14" s="68"/>
      <c r="I14" s="68">
        <v>2895</v>
      </c>
      <c r="J14" s="42">
        <f>SUM(K14:N14)</f>
        <v>13828</v>
      </c>
      <c r="K14" s="68">
        <v>3569</v>
      </c>
      <c r="L14" s="68">
        <v>2857</v>
      </c>
      <c r="M14" s="68">
        <v>4675</v>
      </c>
      <c r="N14" s="68">
        <v>2727</v>
      </c>
      <c r="O14" s="68"/>
      <c r="P14" s="68">
        <v>1749</v>
      </c>
      <c r="Q14" s="42">
        <f>SUM(R14:U14)</f>
        <v>6206</v>
      </c>
      <c r="R14" s="68">
        <v>-2791</v>
      </c>
      <c r="S14" s="68">
        <v>2740</v>
      </c>
      <c r="T14" s="68">
        <v>3458</v>
      </c>
      <c r="U14" s="68">
        <v>2799</v>
      </c>
      <c r="W14" s="58">
        <v>13543</v>
      </c>
      <c r="X14" s="42">
        <f>SUM(Y14:AB14)</f>
        <v>49583</v>
      </c>
      <c r="Y14" s="58">
        <v>6764</v>
      </c>
      <c r="Z14" s="58">
        <v>12361</v>
      </c>
      <c r="AA14" s="58">
        <v>14784</v>
      </c>
      <c r="AB14" s="58">
        <v>15674</v>
      </c>
    </row>
    <row r="15" spans="1:28" s="53" customFormat="1" ht="15">
      <c r="A15" s="57" t="s">
        <v>37</v>
      </c>
      <c r="B15" s="64">
        <v>7791</v>
      </c>
      <c r="C15" s="42">
        <f t="shared" si="0"/>
        <v>26913</v>
      </c>
      <c r="D15" s="51">
        <v>7459</v>
      </c>
      <c r="E15" s="64">
        <v>6778</v>
      </c>
      <c r="F15" s="64">
        <v>6449</v>
      </c>
      <c r="G15" s="64">
        <v>6227</v>
      </c>
      <c r="H15" s="64"/>
      <c r="I15" s="51">
        <v>2427</v>
      </c>
      <c r="J15" s="42">
        <f>SUM(K15:N15)</f>
        <v>9264</v>
      </c>
      <c r="K15" s="51">
        <v>2381</v>
      </c>
      <c r="L15" s="64">
        <v>2446</v>
      </c>
      <c r="M15" s="64">
        <v>2211</v>
      </c>
      <c r="N15" s="64">
        <v>2226</v>
      </c>
      <c r="O15" s="64"/>
      <c r="P15" s="51">
        <v>2215</v>
      </c>
      <c r="Q15" s="42">
        <f>SUM(R15:U15)</f>
        <v>8531</v>
      </c>
      <c r="R15" s="51">
        <v>2238</v>
      </c>
      <c r="S15" s="64">
        <v>2193</v>
      </c>
      <c r="T15" s="64">
        <v>2042</v>
      </c>
      <c r="U15" s="64">
        <v>2058</v>
      </c>
      <c r="W15" s="58">
        <v>12433</v>
      </c>
      <c r="X15" s="42">
        <f>SUM(Y15:AB15)</f>
        <v>44708</v>
      </c>
      <c r="Y15" s="58">
        <v>12078</v>
      </c>
      <c r="Z15" s="58">
        <v>11417</v>
      </c>
      <c r="AA15" s="58">
        <v>10702</v>
      </c>
      <c r="AB15" s="58">
        <v>10511</v>
      </c>
    </row>
    <row r="16" spans="1:28" s="53" customFormat="1" ht="15">
      <c r="A16" s="57" t="s">
        <v>38</v>
      </c>
      <c r="B16" s="68">
        <v>16690</v>
      </c>
      <c r="C16" s="42">
        <f t="shared" si="0"/>
        <v>56462</v>
      </c>
      <c r="D16" s="68">
        <v>13445</v>
      </c>
      <c r="E16" s="68">
        <v>13542</v>
      </c>
      <c r="F16" s="68">
        <v>13100</v>
      </c>
      <c r="G16" s="68">
        <v>16375</v>
      </c>
      <c r="H16" s="68"/>
      <c r="I16" s="68">
        <v>5322</v>
      </c>
      <c r="J16" s="42">
        <f>SUM(K16:N16)</f>
        <v>23092</v>
      </c>
      <c r="K16" s="68">
        <v>5950</v>
      </c>
      <c r="L16" s="68">
        <v>5303</v>
      </c>
      <c r="M16" s="68">
        <v>6886</v>
      </c>
      <c r="N16" s="68">
        <v>4953</v>
      </c>
      <c r="O16" s="68"/>
      <c r="P16" s="68">
        <v>3964</v>
      </c>
      <c r="Q16" s="42">
        <f>SUM(R16:U16)</f>
        <v>14737</v>
      </c>
      <c r="R16" s="68">
        <v>-553</v>
      </c>
      <c r="S16" s="68">
        <v>4933</v>
      </c>
      <c r="T16" s="68">
        <v>5500</v>
      </c>
      <c r="U16" s="68">
        <v>4857</v>
      </c>
      <c r="W16" s="58">
        <v>25976</v>
      </c>
      <c r="X16" s="42">
        <f>SUM(Y16:AB16)</f>
        <v>94291</v>
      </c>
      <c r="Y16" s="58">
        <v>18842</v>
      </c>
      <c r="Z16" s="58">
        <v>23778</v>
      </c>
      <c r="AA16" s="58">
        <v>25486</v>
      </c>
      <c r="AB16" s="58">
        <v>26185</v>
      </c>
    </row>
    <row r="17" spans="1:28" s="53" customFormat="1" ht="15">
      <c r="A17" s="106" t="s">
        <v>39</v>
      </c>
      <c r="B17" s="65">
        <v>0.31171790370176683</v>
      </c>
      <c r="C17" s="91">
        <f>C16/C10</f>
        <v>0.27705292082730193</v>
      </c>
      <c r="D17" s="65">
        <v>0.250848912272846</v>
      </c>
      <c r="E17" s="65">
        <v>0.2666062920817419</v>
      </c>
      <c r="F17" s="65">
        <v>0.25951899837552994</v>
      </c>
      <c r="G17" s="65">
        <v>0.33469596320899336</v>
      </c>
      <c r="H17" s="65"/>
      <c r="I17" s="65">
        <v>0.19347802377576617</v>
      </c>
      <c r="J17" s="91">
        <f>J16/J10</f>
        <v>0.21409035703358953</v>
      </c>
      <c r="K17" s="65">
        <v>0.21802858189813118</v>
      </c>
      <c r="L17" s="65">
        <v>0.19960853690668875</v>
      </c>
      <c r="M17" s="65">
        <v>0.24065983993289763</v>
      </c>
      <c r="N17" s="65">
        <v>0.19506911897916585</v>
      </c>
      <c r="O17" s="65"/>
      <c r="P17" s="65">
        <v>0.09664756796294038</v>
      </c>
      <c r="Q17" s="91">
        <f>Q16/Q10</f>
        <v>0.08809464031658358</v>
      </c>
      <c r="R17" s="65">
        <v>-0.013905652786159727</v>
      </c>
      <c r="S17" s="65">
        <v>0.12468405621271864</v>
      </c>
      <c r="T17" s="65">
        <v>0.13259721786928325</v>
      </c>
      <c r="U17" s="65">
        <v>0.10450779989241528</v>
      </c>
      <c r="W17" s="67">
        <v>0.21280639664438328</v>
      </c>
      <c r="X17" s="91">
        <f>X16/X10</f>
        <v>0.19687352539555938</v>
      </c>
      <c r="Y17" s="67">
        <v>0.15616297573266144</v>
      </c>
      <c r="Z17" s="67">
        <v>0.2033611289288005</v>
      </c>
      <c r="AA17" s="67">
        <v>0.21137928174504436</v>
      </c>
      <c r="AB17" s="67">
        <v>0.21677939581591343</v>
      </c>
    </row>
    <row r="18" spans="2:28" s="53" customFormat="1" ht="15">
      <c r="B18" s="58"/>
      <c r="C18" s="58"/>
      <c r="D18" s="58"/>
      <c r="E18" s="90"/>
      <c r="F18" s="90"/>
      <c r="G18" s="90"/>
      <c r="H18" s="90"/>
      <c r="I18" s="58"/>
      <c r="J18" s="58"/>
      <c r="K18" s="58"/>
      <c r="L18" s="90"/>
      <c r="M18" s="90"/>
      <c r="N18" s="90"/>
      <c r="O18" s="90"/>
      <c r="P18" s="58"/>
      <c r="Q18" s="58"/>
      <c r="R18" s="58"/>
      <c r="S18" s="90"/>
      <c r="T18" s="90"/>
      <c r="U18" s="90"/>
      <c r="W18" s="58"/>
      <c r="X18" s="58"/>
      <c r="Y18" s="58"/>
      <c r="Z18" s="58"/>
      <c r="AA18" s="58"/>
      <c r="AB18" s="58"/>
    </row>
    <row r="19" spans="1:28" s="53" customFormat="1" ht="15">
      <c r="A19" s="60" t="s">
        <v>49</v>
      </c>
      <c r="B19" s="61"/>
      <c r="C19" s="58"/>
      <c r="D19" s="61"/>
      <c r="E19" s="62"/>
      <c r="F19" s="62"/>
      <c r="G19" s="62"/>
      <c r="H19" s="128"/>
      <c r="I19" s="61"/>
      <c r="J19" s="58"/>
      <c r="K19" s="61"/>
      <c r="L19" s="62"/>
      <c r="M19" s="62"/>
      <c r="N19" s="62"/>
      <c r="O19" s="128"/>
      <c r="P19" s="61"/>
      <c r="Q19" s="58"/>
      <c r="R19" s="61"/>
      <c r="S19" s="62"/>
      <c r="T19" s="62"/>
      <c r="U19" s="62"/>
      <c r="V19" s="63"/>
      <c r="W19" s="58"/>
      <c r="X19" s="58"/>
      <c r="Y19" s="58"/>
      <c r="Z19" s="58"/>
      <c r="AA19" s="58"/>
      <c r="AB19" s="58"/>
    </row>
    <row r="20" spans="1:28" s="53" customFormat="1" ht="15">
      <c r="A20" s="57" t="s">
        <v>21</v>
      </c>
      <c r="B20" s="51">
        <v>7693.380006591874</v>
      </c>
      <c r="C20" s="42">
        <f t="shared" si="0"/>
        <v>31934</v>
      </c>
      <c r="D20" s="51">
        <v>7991</v>
      </c>
      <c r="E20" s="51">
        <v>7844</v>
      </c>
      <c r="F20" s="51">
        <v>8246.804342677828</v>
      </c>
      <c r="G20" s="51">
        <v>7852.195657322173</v>
      </c>
      <c r="H20" s="51"/>
      <c r="I20" s="51">
        <v>25442.409863844772</v>
      </c>
      <c r="J20" s="42">
        <f t="shared" si="1"/>
        <v>114221</v>
      </c>
      <c r="K20" s="51">
        <v>28349</v>
      </c>
      <c r="L20" s="51">
        <v>27040</v>
      </c>
      <c r="M20" s="51">
        <v>29980</v>
      </c>
      <c r="N20" s="51">
        <v>28852</v>
      </c>
      <c r="O20" s="51"/>
      <c r="P20" s="51">
        <v>26329.722632530087</v>
      </c>
      <c r="Q20" s="42">
        <f t="shared" si="2"/>
        <v>100607</v>
      </c>
      <c r="R20" s="51">
        <v>25322</v>
      </c>
      <c r="S20" s="51">
        <v>24063</v>
      </c>
      <c r="T20" s="51">
        <v>26091</v>
      </c>
      <c r="U20" s="51">
        <v>25131</v>
      </c>
      <c r="W20" s="58">
        <v>59465.51250296673</v>
      </c>
      <c r="X20" s="42">
        <f t="shared" si="3"/>
        <v>246762</v>
      </c>
      <c r="Y20" s="58">
        <v>61662</v>
      </c>
      <c r="Z20" s="58">
        <v>58947</v>
      </c>
      <c r="AA20" s="58">
        <v>64317.80434267783</v>
      </c>
      <c r="AB20" s="58">
        <v>61835.195657322176</v>
      </c>
    </row>
    <row r="21" spans="1:28" s="53" customFormat="1" ht="15">
      <c r="A21" s="57" t="s">
        <v>25</v>
      </c>
      <c r="B21" s="51">
        <v>1350.8169583841932</v>
      </c>
      <c r="C21" s="42">
        <f t="shared" si="0"/>
        <v>6457.817813327961</v>
      </c>
      <c r="D21" s="51">
        <v>1454.3902372019943</v>
      </c>
      <c r="E21" s="51">
        <v>1687.0017578620068</v>
      </c>
      <c r="F21" s="51">
        <v>2133.061755263946</v>
      </c>
      <c r="G21" s="51">
        <v>1183.3640630000136</v>
      </c>
      <c r="H21" s="51"/>
      <c r="I21" s="51">
        <v>1648.226012091137</v>
      </c>
      <c r="J21" s="42">
        <f t="shared" si="1"/>
        <v>22958.1486771</v>
      </c>
      <c r="K21" s="51">
        <v>5701.412453155559</v>
      </c>
      <c r="L21" s="51">
        <v>4841.85111204444</v>
      </c>
      <c r="M21" s="51">
        <v>7717.35815894</v>
      </c>
      <c r="N21" s="51">
        <v>4697.526952960001</v>
      </c>
      <c r="O21" s="51"/>
      <c r="P21" s="51">
        <v>4852.917239681488</v>
      </c>
      <c r="Q21" s="42">
        <f t="shared" si="2"/>
        <v>18195.677238645614</v>
      </c>
      <c r="R21" s="51">
        <v>5579.965680308484</v>
      </c>
      <c r="S21" s="51">
        <v>4656.197686265543</v>
      </c>
      <c r="T21" s="51">
        <v>3658.4995387768035</v>
      </c>
      <c r="U21" s="51">
        <v>4301.0143332947855</v>
      </c>
      <c r="W21" s="51">
        <v>7851.960210156818</v>
      </c>
      <c r="X21" s="42">
        <f t="shared" si="3"/>
        <v>47611.64372907358</v>
      </c>
      <c r="Y21" s="51">
        <v>12735.768370666035</v>
      </c>
      <c r="Z21" s="51">
        <v>11185.05055617199</v>
      </c>
      <c r="AA21" s="51">
        <v>13508.91945298075</v>
      </c>
      <c r="AB21" s="51">
        <v>10181.905349254801</v>
      </c>
    </row>
    <row r="22" spans="1:28" s="53" customFormat="1" ht="15">
      <c r="A22" s="57" t="s">
        <v>37</v>
      </c>
      <c r="B22" s="51">
        <v>709</v>
      </c>
      <c r="C22" s="42">
        <f t="shared" si="0"/>
        <v>3303.1821866720393</v>
      </c>
      <c r="D22" s="51">
        <v>809.6097627980057</v>
      </c>
      <c r="E22" s="51">
        <v>696.9982421379932</v>
      </c>
      <c r="F22" s="51">
        <v>788.938244736054</v>
      </c>
      <c r="G22" s="51">
        <v>1007.6359369999864</v>
      </c>
      <c r="H22" s="51"/>
      <c r="I22" s="51">
        <v>3563</v>
      </c>
      <c r="J22" s="42">
        <f t="shared" si="1"/>
        <v>14212.8513229</v>
      </c>
      <c r="K22" s="51">
        <v>3501.5875468444415</v>
      </c>
      <c r="L22" s="51">
        <v>3708.14888795556</v>
      </c>
      <c r="M22" s="51">
        <v>3418.6418410599995</v>
      </c>
      <c r="N22" s="51">
        <v>3584.4730470399995</v>
      </c>
      <c r="O22" s="51"/>
      <c r="P22" s="51">
        <v>1395</v>
      </c>
      <c r="Q22" s="42">
        <f t="shared" si="2"/>
        <v>5476.322761354384</v>
      </c>
      <c r="R22" s="51">
        <v>1330.0343196915169</v>
      </c>
      <c r="S22" s="51">
        <v>1082.8023137344567</v>
      </c>
      <c r="T22" s="51">
        <v>1591.5004612231965</v>
      </c>
      <c r="U22" s="51">
        <v>1471.9856667052145</v>
      </c>
      <c r="W22" s="58">
        <v>5667</v>
      </c>
      <c r="X22" s="42">
        <f t="shared" si="3"/>
        <v>22992.356270926426</v>
      </c>
      <c r="Y22" s="58">
        <v>5641.2316293339645</v>
      </c>
      <c r="Z22" s="58">
        <v>5487.949443828011</v>
      </c>
      <c r="AA22" s="58">
        <v>5799.08054701925</v>
      </c>
      <c r="AB22" s="58">
        <v>6064.0946507452</v>
      </c>
    </row>
    <row r="23" spans="1:28" s="53" customFormat="1" ht="15">
      <c r="A23" s="57" t="s">
        <v>40</v>
      </c>
      <c r="B23" s="51">
        <v>2059.816958384193</v>
      </c>
      <c r="C23" s="42">
        <f t="shared" si="0"/>
        <v>9761</v>
      </c>
      <c r="D23" s="51">
        <v>2264</v>
      </c>
      <c r="E23" s="51">
        <v>2384</v>
      </c>
      <c r="F23" s="51">
        <v>2922</v>
      </c>
      <c r="G23" s="51">
        <v>2191</v>
      </c>
      <c r="H23" s="51"/>
      <c r="I23" s="51">
        <v>5211.226012091137</v>
      </c>
      <c r="J23" s="42">
        <f t="shared" si="1"/>
        <v>37171</v>
      </c>
      <c r="K23" s="51">
        <v>9203</v>
      </c>
      <c r="L23" s="51">
        <v>8550</v>
      </c>
      <c r="M23" s="51">
        <v>11136</v>
      </c>
      <c r="N23" s="51">
        <v>8282</v>
      </c>
      <c r="O23" s="51"/>
      <c r="P23" s="51">
        <v>6247.917239681488</v>
      </c>
      <c r="Q23" s="42">
        <f t="shared" si="2"/>
        <v>23672</v>
      </c>
      <c r="R23" s="51">
        <v>6910</v>
      </c>
      <c r="S23" s="51">
        <v>5739</v>
      </c>
      <c r="T23" s="51">
        <v>5250</v>
      </c>
      <c r="U23" s="51">
        <v>5773</v>
      </c>
      <c r="W23" s="58">
        <v>13518.960210156818</v>
      </c>
      <c r="X23" s="42">
        <f t="shared" si="3"/>
        <v>70604</v>
      </c>
      <c r="Y23" s="58">
        <v>18377</v>
      </c>
      <c r="Z23" s="58">
        <v>16673</v>
      </c>
      <c r="AA23" s="58">
        <v>19308</v>
      </c>
      <c r="AB23" s="58">
        <v>16246</v>
      </c>
    </row>
    <row r="24" spans="1:28" s="53" customFormat="1" ht="15">
      <c r="A24" s="106" t="s">
        <v>39</v>
      </c>
      <c r="B24" s="65">
        <v>0.2677388815604185</v>
      </c>
      <c r="C24" s="91">
        <f>C23/C20</f>
        <v>0.3056616772092441</v>
      </c>
      <c r="D24" s="65">
        <v>0.2833187335752722</v>
      </c>
      <c r="E24" s="65">
        <v>0.30392656807751145</v>
      </c>
      <c r="F24" s="65">
        <v>0.3543190645227791</v>
      </c>
      <c r="G24" s="65">
        <v>0.279030235060036</v>
      </c>
      <c r="H24" s="65"/>
      <c r="I24" s="65">
        <v>0.20482438731154196</v>
      </c>
      <c r="J24" s="91">
        <f>J23/J20</f>
        <v>0.32543052503480097</v>
      </c>
      <c r="K24" s="65">
        <v>0.3246322621609228</v>
      </c>
      <c r="L24" s="66">
        <v>0.316198224852071</v>
      </c>
      <c r="M24" s="66">
        <v>0.3759330144310145</v>
      </c>
      <c r="N24" s="66">
        <v>0.28339457904390236</v>
      </c>
      <c r="O24" s="131"/>
      <c r="P24" s="65">
        <v>0.23729521677384685</v>
      </c>
      <c r="Q24" s="91">
        <f>Q23/Q20</f>
        <v>0.23529177890206446</v>
      </c>
      <c r="R24" s="65">
        <v>0.27288523813284893</v>
      </c>
      <c r="S24" s="66">
        <v>0.23849894028176039</v>
      </c>
      <c r="T24" s="66">
        <v>0.20493530534719046</v>
      </c>
      <c r="U24" s="66">
        <v>0.2313844385285374</v>
      </c>
      <c r="W24" s="67">
        <v>0.22734118720463997</v>
      </c>
      <c r="X24" s="91">
        <f>X23/X20</f>
        <v>0.2861218502038401</v>
      </c>
      <c r="Y24" s="67">
        <v>0.29802795887256334</v>
      </c>
      <c r="Z24" s="67">
        <v>0.28284730350993265</v>
      </c>
      <c r="AA24" s="67">
        <v>0.3001968148217437</v>
      </c>
      <c r="AB24" s="67">
        <v>0.26273063143572734</v>
      </c>
    </row>
    <row r="25" spans="2:28" s="53" customFormat="1" ht="15">
      <c r="B25" s="58"/>
      <c r="C25" s="58"/>
      <c r="D25" s="58"/>
      <c r="E25" s="68"/>
      <c r="F25" s="68"/>
      <c r="G25" s="68"/>
      <c r="H25" s="68"/>
      <c r="I25" s="58"/>
      <c r="J25" s="58"/>
      <c r="K25" s="58"/>
      <c r="L25" s="68"/>
      <c r="M25" s="68"/>
      <c r="N25" s="68"/>
      <c r="O25" s="68"/>
      <c r="P25" s="58"/>
      <c r="Q25" s="58"/>
      <c r="R25" s="58"/>
      <c r="S25" s="68"/>
      <c r="T25" s="68"/>
      <c r="U25" s="68"/>
      <c r="W25" s="58"/>
      <c r="X25" s="58"/>
      <c r="Y25" s="58"/>
      <c r="Z25" s="58"/>
      <c r="AA25" s="58"/>
      <c r="AB25" s="58"/>
    </row>
    <row r="26" spans="1:28" s="53" customFormat="1" ht="15">
      <c r="A26" s="60" t="s">
        <v>52</v>
      </c>
      <c r="B26" s="58"/>
      <c r="C26" s="58"/>
      <c r="D26" s="58"/>
      <c r="E26" s="68"/>
      <c r="F26" s="68"/>
      <c r="G26" s="68"/>
      <c r="H26" s="68"/>
      <c r="I26" s="58"/>
      <c r="J26" s="58"/>
      <c r="K26" s="58"/>
      <c r="L26" s="68"/>
      <c r="M26" s="68"/>
      <c r="N26" s="68"/>
      <c r="O26" s="68"/>
      <c r="P26" s="58"/>
      <c r="Q26" s="58"/>
      <c r="R26" s="58"/>
      <c r="S26" s="68"/>
      <c r="T26" s="68"/>
      <c r="U26" s="68"/>
      <c r="W26" s="58"/>
      <c r="X26" s="58"/>
      <c r="Y26" s="58"/>
      <c r="Z26" s="58"/>
      <c r="AA26" s="58"/>
      <c r="AB26" s="58"/>
    </row>
    <row r="27" spans="1:28" s="53" customFormat="1" ht="15">
      <c r="A27" s="57" t="s">
        <v>41</v>
      </c>
      <c r="B27" s="58">
        <v>61235.38000659188</v>
      </c>
      <c r="C27" s="42">
        <f t="shared" si="0"/>
        <v>235729</v>
      </c>
      <c r="D27" s="58">
        <v>61589</v>
      </c>
      <c r="E27" s="58">
        <v>58638</v>
      </c>
      <c r="F27" s="58">
        <v>58724.80434267783</v>
      </c>
      <c r="G27" s="58">
        <v>56777.195657322176</v>
      </c>
      <c r="H27" s="58"/>
      <c r="I27" s="58">
        <v>52949.409863844776</v>
      </c>
      <c r="J27" s="42">
        <f t="shared" si="1"/>
        <v>222082</v>
      </c>
      <c r="K27" s="58">
        <v>55639</v>
      </c>
      <c r="L27" s="58">
        <v>53607</v>
      </c>
      <c r="M27" s="58">
        <v>58593</v>
      </c>
      <c r="N27" s="58">
        <v>54243</v>
      </c>
      <c r="O27" s="58"/>
      <c r="P27" s="58">
        <v>67344.72263253009</v>
      </c>
      <c r="Q27" s="42">
        <f t="shared" si="2"/>
        <v>267893</v>
      </c>
      <c r="R27" s="58">
        <v>65090</v>
      </c>
      <c r="S27" s="58">
        <v>63627</v>
      </c>
      <c r="T27" s="58">
        <v>67570</v>
      </c>
      <c r="U27" s="58">
        <v>71606</v>
      </c>
      <c r="W27" s="58">
        <v>181529.51250296674</v>
      </c>
      <c r="X27" s="42">
        <f t="shared" si="3"/>
        <v>725704</v>
      </c>
      <c r="Y27" s="58">
        <v>182318</v>
      </c>
      <c r="Z27" s="58">
        <v>175872</v>
      </c>
      <c r="AA27" s="58">
        <v>184887.80434267782</v>
      </c>
      <c r="AB27" s="58">
        <v>182626.19565732218</v>
      </c>
    </row>
    <row r="28" spans="1:28" s="53" customFormat="1" ht="15">
      <c r="A28" s="57" t="s">
        <v>25</v>
      </c>
      <c r="B28" s="58">
        <v>10249.816958384194</v>
      </c>
      <c r="C28" s="42">
        <f t="shared" si="0"/>
        <v>36006.81781332796</v>
      </c>
      <c r="D28" s="58">
        <v>7440.390237201995</v>
      </c>
      <c r="E28" s="58">
        <v>8451.001757862006</v>
      </c>
      <c r="F28" s="58">
        <v>8784.061755263945</v>
      </c>
      <c r="G28" s="58">
        <v>11331.364063000014</v>
      </c>
      <c r="H28" s="58"/>
      <c r="I28" s="58">
        <v>4543.226012091137</v>
      </c>
      <c r="J28" s="42">
        <f t="shared" si="1"/>
        <v>36786.148677100005</v>
      </c>
      <c r="K28" s="58">
        <v>9270.412453155559</v>
      </c>
      <c r="L28" s="58">
        <v>7698.85111204444</v>
      </c>
      <c r="M28" s="58">
        <v>12392.35815894</v>
      </c>
      <c r="N28" s="58">
        <v>7424.526952960001</v>
      </c>
      <c r="O28" s="58"/>
      <c r="P28" s="58">
        <v>6601.917239681488</v>
      </c>
      <c r="Q28" s="42">
        <f t="shared" si="2"/>
        <v>24401.677238645614</v>
      </c>
      <c r="R28" s="58">
        <v>2788.9656803084836</v>
      </c>
      <c r="S28" s="58">
        <v>7396.197686265543</v>
      </c>
      <c r="T28" s="58">
        <v>7116.499538776803</v>
      </c>
      <c r="U28" s="58">
        <v>7100.0143332947855</v>
      </c>
      <c r="W28" s="58">
        <v>21394.960210156816</v>
      </c>
      <c r="X28" s="42">
        <f t="shared" si="3"/>
        <v>97194.64372907356</v>
      </c>
      <c r="Y28" s="58">
        <v>19499.768370666035</v>
      </c>
      <c r="Z28" s="58">
        <v>23546.05055617199</v>
      </c>
      <c r="AA28" s="58">
        <v>28292.91945298075</v>
      </c>
      <c r="AB28" s="58">
        <v>25855.9053492548</v>
      </c>
    </row>
    <row r="29" spans="1:28" s="53" customFormat="1" ht="15">
      <c r="A29" s="57" t="s">
        <v>37</v>
      </c>
      <c r="B29" s="58">
        <v>8500</v>
      </c>
      <c r="C29" s="42">
        <f t="shared" si="0"/>
        <v>30216.182186672042</v>
      </c>
      <c r="D29" s="58">
        <v>8268.609762798005</v>
      </c>
      <c r="E29" s="58">
        <v>7474.998242137994</v>
      </c>
      <c r="F29" s="58">
        <v>7237.938244736054</v>
      </c>
      <c r="G29" s="58">
        <v>7234.635936999986</v>
      </c>
      <c r="H29" s="58"/>
      <c r="I29" s="58">
        <v>5990</v>
      </c>
      <c r="J29" s="42">
        <f t="shared" si="1"/>
        <v>23476.8513229</v>
      </c>
      <c r="K29" s="58">
        <v>5882.587546844441</v>
      </c>
      <c r="L29" s="58">
        <v>6154.14888795556</v>
      </c>
      <c r="M29" s="58">
        <v>5629.64184106</v>
      </c>
      <c r="N29" s="58">
        <v>5810.473047039999</v>
      </c>
      <c r="O29" s="58"/>
      <c r="P29" s="58">
        <v>3610</v>
      </c>
      <c r="Q29" s="42">
        <f t="shared" si="2"/>
        <v>14007.322761354386</v>
      </c>
      <c r="R29" s="58">
        <v>3568.034319691517</v>
      </c>
      <c r="S29" s="58">
        <v>3275.8023137344567</v>
      </c>
      <c r="T29" s="58">
        <v>3633.5004612231965</v>
      </c>
      <c r="U29" s="58">
        <v>3529.9856667052145</v>
      </c>
      <c r="W29" s="58">
        <v>18100</v>
      </c>
      <c r="X29" s="42">
        <f t="shared" si="3"/>
        <v>67700.35627092642</v>
      </c>
      <c r="Y29" s="58">
        <v>17719.231629333965</v>
      </c>
      <c r="Z29" s="58">
        <v>16904.94944382801</v>
      </c>
      <c r="AA29" s="58">
        <v>16501.08054701925</v>
      </c>
      <c r="AB29" s="58">
        <v>16575.0946507452</v>
      </c>
    </row>
    <row r="30" spans="1:28" s="53" customFormat="1" ht="15">
      <c r="A30" s="57" t="s">
        <v>42</v>
      </c>
      <c r="B30" s="51">
        <v>18749.816958384192</v>
      </c>
      <c r="C30" s="42">
        <f t="shared" si="0"/>
        <v>66223</v>
      </c>
      <c r="D30" s="51">
        <v>15709</v>
      </c>
      <c r="E30" s="51">
        <v>15926</v>
      </c>
      <c r="F30" s="51">
        <v>16022</v>
      </c>
      <c r="G30" s="51">
        <v>18566</v>
      </c>
      <c r="H30" s="51"/>
      <c r="I30" s="58">
        <v>10533.226012091138</v>
      </c>
      <c r="J30" s="42">
        <f t="shared" si="1"/>
        <v>60263</v>
      </c>
      <c r="K30" s="58">
        <v>15153</v>
      </c>
      <c r="L30" s="58">
        <v>13853</v>
      </c>
      <c r="M30" s="58">
        <v>18022</v>
      </c>
      <c r="N30" s="58">
        <v>13235</v>
      </c>
      <c r="O30" s="58"/>
      <c r="P30" s="58">
        <v>10211.917239681488</v>
      </c>
      <c r="Q30" s="42">
        <f t="shared" si="2"/>
        <v>38409</v>
      </c>
      <c r="R30" s="58">
        <v>6357</v>
      </c>
      <c r="S30" s="58">
        <v>10672</v>
      </c>
      <c r="T30" s="58">
        <v>10750</v>
      </c>
      <c r="U30" s="58">
        <v>10630</v>
      </c>
      <c r="W30" s="58">
        <v>39494.960210156816</v>
      </c>
      <c r="X30" s="42">
        <f t="shared" si="3"/>
        <v>164895</v>
      </c>
      <c r="Y30" s="58">
        <v>37219</v>
      </c>
      <c r="Z30" s="58">
        <v>40451</v>
      </c>
      <c r="AA30" s="58">
        <v>44794</v>
      </c>
      <c r="AB30" s="58">
        <v>42431</v>
      </c>
    </row>
    <row r="31" spans="1:28" s="53" customFormat="1" ht="15">
      <c r="A31" s="106" t="s">
        <v>39</v>
      </c>
      <c r="B31" s="65">
        <v>0.3061925467983673</v>
      </c>
      <c r="C31" s="91">
        <f>C30/C27</f>
        <v>0.28092852385578354</v>
      </c>
      <c r="D31" s="65">
        <v>0.2550617805127539</v>
      </c>
      <c r="E31" s="65">
        <v>0.2715986220539582</v>
      </c>
      <c r="F31" s="65">
        <v>0.2728319009205472</v>
      </c>
      <c r="G31" s="65">
        <v>0.3269974817364138</v>
      </c>
      <c r="H31" s="65"/>
      <c r="I31" s="65">
        <v>0.19892999826015995</v>
      </c>
      <c r="J31" s="91">
        <f>J30/J27</f>
        <v>0.2713547248313686</v>
      </c>
      <c r="K31" s="65">
        <v>0.2723449379032693</v>
      </c>
      <c r="L31" s="65">
        <v>0.25841774395134964</v>
      </c>
      <c r="M31" s="65">
        <v>0.3075794036830338</v>
      </c>
      <c r="N31" s="65">
        <v>0.24399461681691648</v>
      </c>
      <c r="O31" s="65"/>
      <c r="P31" s="65">
        <v>0.15163648821309036</v>
      </c>
      <c r="Q31" s="91">
        <f>Q30/Q27</f>
        <v>0.14337440694605683</v>
      </c>
      <c r="R31" s="65">
        <v>0.09766477185435551</v>
      </c>
      <c r="S31" s="65">
        <v>0.16772753705188048</v>
      </c>
      <c r="T31" s="65">
        <v>0.15909427260618617</v>
      </c>
      <c r="U31" s="65">
        <v>0.14845124710219815</v>
      </c>
      <c r="W31" s="67">
        <v>0.2175677093250132</v>
      </c>
      <c r="X31" s="91">
        <f>X30/X27</f>
        <v>0.22722074013647436</v>
      </c>
      <c r="Y31" s="67">
        <v>0.20414331004069813</v>
      </c>
      <c r="Z31" s="67">
        <v>0.2300025018195051</v>
      </c>
      <c r="AA31" s="67">
        <v>0.2422766615637728</v>
      </c>
      <c r="AB31" s="67">
        <v>0.23233797236633605</v>
      </c>
    </row>
    <row r="32" spans="1:28" ht="15">
      <c r="A32" s="11"/>
      <c r="B32" s="26"/>
      <c r="C32" s="41"/>
      <c r="D32" s="41"/>
      <c r="I32" s="26"/>
      <c r="J32" s="41"/>
      <c r="K32" s="41"/>
      <c r="P32" s="26"/>
      <c r="Q32" s="41"/>
      <c r="R32" s="41"/>
      <c r="W32" s="32"/>
      <c r="X32" s="50"/>
      <c r="Y32" s="32"/>
      <c r="Z32" s="50"/>
      <c r="AA32" s="32"/>
      <c r="AB32" s="32"/>
    </row>
    <row r="33" spans="1:29" s="54" customFormat="1" ht="15">
      <c r="A33" s="69" t="s">
        <v>50</v>
      </c>
      <c r="B33" s="41"/>
      <c r="C33" s="41"/>
      <c r="D33" s="41"/>
      <c r="H33" s="53"/>
      <c r="I33" s="41"/>
      <c r="J33" s="41"/>
      <c r="K33" s="41"/>
      <c r="O33" s="53"/>
      <c r="P33" s="41"/>
      <c r="Q33" s="41"/>
      <c r="R33" s="41"/>
      <c r="V33" s="53"/>
      <c r="W33" s="50"/>
      <c r="X33" s="50"/>
      <c r="Y33" s="50"/>
      <c r="Z33" s="50"/>
      <c r="AA33" s="50"/>
      <c r="AB33" s="50"/>
      <c r="AC33" s="33"/>
    </row>
    <row r="34" spans="1:29" s="54" customFormat="1" ht="15">
      <c r="A34" s="69" t="s">
        <v>51</v>
      </c>
      <c r="B34" s="41"/>
      <c r="C34" s="41"/>
      <c r="D34" s="41"/>
      <c r="H34" s="53"/>
      <c r="I34" s="41"/>
      <c r="J34" s="41"/>
      <c r="K34" s="41"/>
      <c r="O34" s="53"/>
      <c r="P34" s="41"/>
      <c r="Q34" s="41"/>
      <c r="R34" s="41"/>
      <c r="V34" s="53"/>
      <c r="W34" s="50"/>
      <c r="X34" s="50"/>
      <c r="Y34" s="50"/>
      <c r="Z34" s="50"/>
      <c r="AA34" s="50"/>
      <c r="AB34" s="50"/>
      <c r="AC34" s="33"/>
    </row>
  </sheetData>
  <sheetProtection/>
  <mergeCells count="29">
    <mergeCell ref="W6:W7"/>
    <mergeCell ref="Z6:Z7"/>
    <mergeCell ref="T6:T7"/>
    <mergeCell ref="U6:U7"/>
    <mergeCell ref="P6:P7"/>
    <mergeCell ref="M6:M7"/>
    <mergeCell ref="J6:J7"/>
    <mergeCell ref="F6:F7"/>
    <mergeCell ref="D6:D7"/>
    <mergeCell ref="K6:K7"/>
    <mergeCell ref="AA6:AA7"/>
    <mergeCell ref="AB6:AB7"/>
    <mergeCell ref="Y6:Y7"/>
    <mergeCell ref="I6:I7"/>
    <mergeCell ref="E6:E7"/>
    <mergeCell ref="L6:L7"/>
    <mergeCell ref="S6:S7"/>
    <mergeCell ref="X6:X7"/>
    <mergeCell ref="W4:AB4"/>
    <mergeCell ref="A6:A7"/>
    <mergeCell ref="B6:B7"/>
    <mergeCell ref="G6:G7"/>
    <mergeCell ref="Q6:Q7"/>
    <mergeCell ref="N6:N7"/>
    <mergeCell ref="R6:R7"/>
    <mergeCell ref="B4:G4"/>
    <mergeCell ref="C6:C7"/>
    <mergeCell ref="P4:U4"/>
    <mergeCell ref="I4:N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I54"/>
  <sheetViews>
    <sheetView showGridLines="0" zoomScale="85" zoomScaleNormal="85" zoomScalePageLayoutView="0" workbookViewId="0" topLeftCell="A1">
      <pane ySplit="4" topLeftCell="A23" activePane="bottomLeft" state="frozen"/>
      <selection pane="topLeft" activeCell="B1" sqref="B1"/>
      <selection pane="bottomLeft" activeCell="C3" sqref="C3:C4"/>
    </sheetView>
  </sheetViews>
  <sheetFormatPr defaultColWidth="11.421875" defaultRowHeight="15"/>
  <cols>
    <col min="3" max="3" width="42.140625" style="0" customWidth="1"/>
    <col min="4" max="9" width="11.00390625" style="74" customWidth="1"/>
  </cols>
  <sheetData>
    <row r="3" spans="3:9" ht="18.75" customHeight="1">
      <c r="C3" s="121"/>
      <c r="D3" s="126" t="s">
        <v>59</v>
      </c>
      <c r="E3" s="121">
        <v>2013</v>
      </c>
      <c r="F3" s="126" t="s">
        <v>45</v>
      </c>
      <c r="G3" s="126" t="s">
        <v>60</v>
      </c>
      <c r="H3" s="126" t="s">
        <v>61</v>
      </c>
      <c r="I3" s="126" t="s">
        <v>62</v>
      </c>
    </row>
    <row r="4" spans="3:9" ht="18.75" customHeight="1">
      <c r="C4" s="121"/>
      <c r="D4" s="127"/>
      <c r="E4" s="121"/>
      <c r="F4" s="127"/>
      <c r="G4" s="127"/>
      <c r="H4" s="127"/>
      <c r="I4" s="127"/>
    </row>
    <row r="5" spans="3:9" s="53" customFormat="1" ht="15">
      <c r="C5" s="80"/>
      <c r="D5" s="80"/>
      <c r="E5" s="80"/>
      <c r="F5" s="80"/>
      <c r="G5" s="80"/>
      <c r="H5" s="80"/>
      <c r="I5" s="80"/>
    </row>
    <row r="6" spans="3:9" s="53" customFormat="1" ht="15">
      <c r="C6" s="81" t="s">
        <v>56</v>
      </c>
      <c r="D6" s="79"/>
      <c r="E6" s="78"/>
      <c r="F6" s="79"/>
      <c r="G6" s="79"/>
      <c r="H6" s="79"/>
      <c r="I6" s="79"/>
    </row>
    <row r="7" spans="3:9" ht="15">
      <c r="C7" s="107" t="s">
        <v>57</v>
      </c>
      <c r="D7" s="73">
        <v>17023</v>
      </c>
      <c r="E7" s="75">
        <v>66293</v>
      </c>
      <c r="F7" s="73">
        <v>16750</v>
      </c>
      <c r="G7" s="73">
        <v>16307</v>
      </c>
      <c r="H7" s="73">
        <v>16668</v>
      </c>
      <c r="I7" s="73">
        <v>16568</v>
      </c>
    </row>
    <row r="8" spans="3:9" s="54" customFormat="1" ht="15">
      <c r="C8" s="108" t="s">
        <v>72</v>
      </c>
      <c r="D8" s="82">
        <f>D7/I7-1</f>
        <v>0.027462578464509946</v>
      </c>
      <c r="E8" s="75" t="s">
        <v>44</v>
      </c>
      <c r="F8" s="73" t="s">
        <v>44</v>
      </c>
      <c r="G8" s="73" t="s">
        <v>44</v>
      </c>
      <c r="H8" s="73" t="s">
        <v>44</v>
      </c>
      <c r="I8" s="73" t="s">
        <v>44</v>
      </c>
    </row>
    <row r="9" spans="4:9" s="53" customFormat="1" ht="15">
      <c r="D9" s="77"/>
      <c r="E9" s="76"/>
      <c r="F9" s="77"/>
      <c r="G9" s="77"/>
      <c r="H9" s="77"/>
      <c r="I9" s="77"/>
    </row>
    <row r="10" spans="3:9" s="53" customFormat="1" ht="15">
      <c r="C10" s="81" t="s">
        <v>68</v>
      </c>
      <c r="D10" s="77"/>
      <c r="E10" s="76"/>
      <c r="F10" s="77"/>
      <c r="G10" s="77"/>
      <c r="H10" s="77"/>
      <c r="I10" s="77"/>
    </row>
    <row r="11" spans="3:9" ht="15">
      <c r="C11" s="107" t="s">
        <v>57</v>
      </c>
      <c r="D11" s="73">
        <v>891.8</v>
      </c>
      <c r="E11" s="75">
        <v>3632.37</v>
      </c>
      <c r="F11" s="73">
        <v>927.5699999999999</v>
      </c>
      <c r="G11" s="73">
        <v>919.24</v>
      </c>
      <c r="H11" s="73">
        <v>878.0799999999999</v>
      </c>
      <c r="I11" s="73">
        <v>907.48</v>
      </c>
    </row>
    <row r="12" spans="3:9" s="53" customFormat="1" ht="15">
      <c r="C12" s="108" t="s">
        <v>72</v>
      </c>
      <c r="D12" s="82">
        <f>D11/I11-1</f>
        <v>-0.017278617710583255</v>
      </c>
      <c r="E12" s="75" t="s">
        <v>44</v>
      </c>
      <c r="F12" s="73" t="s">
        <v>44</v>
      </c>
      <c r="G12" s="73" t="s">
        <v>44</v>
      </c>
      <c r="H12" s="73" t="s">
        <v>44</v>
      </c>
      <c r="I12" s="73" t="s">
        <v>44</v>
      </c>
    </row>
    <row r="13" spans="3:9" s="53" customFormat="1" ht="15">
      <c r="C13" s="108"/>
      <c r="D13" s="82"/>
      <c r="E13" s="75"/>
      <c r="F13" s="73"/>
      <c r="G13" s="73"/>
      <c r="H13" s="73"/>
      <c r="I13" s="73"/>
    </row>
    <row r="14" spans="3:9" s="53" customFormat="1" ht="15">
      <c r="C14" s="108"/>
      <c r="D14" s="82"/>
      <c r="E14" s="75"/>
      <c r="F14" s="73"/>
      <c r="G14" s="73"/>
      <c r="H14" s="73"/>
      <c r="I14" s="73"/>
    </row>
    <row r="15" spans="3:9" s="53" customFormat="1" ht="15">
      <c r="C15" s="72" t="s">
        <v>53</v>
      </c>
      <c r="D15" s="80"/>
      <c r="E15" s="80"/>
      <c r="F15" s="80"/>
      <c r="G15" s="80"/>
      <c r="H15" s="80"/>
      <c r="I15" s="80"/>
    </row>
    <row r="16" spans="3:9" s="53" customFormat="1" ht="15">
      <c r="C16" s="107" t="s">
        <v>54</v>
      </c>
      <c r="D16" s="73">
        <v>1427877.0995812463</v>
      </c>
      <c r="E16" s="75">
        <v>5875076.3112512</v>
      </c>
      <c r="F16" s="73">
        <v>1491585.3332419998</v>
      </c>
      <c r="G16" s="73">
        <v>1464429.638129199</v>
      </c>
      <c r="H16" s="73">
        <v>1624962.62588</v>
      </c>
      <c r="I16" s="73">
        <v>1294098.7140000002</v>
      </c>
    </row>
    <row r="17" spans="3:9" s="53" customFormat="1" ht="15">
      <c r="C17" s="108" t="s">
        <v>72</v>
      </c>
      <c r="D17" s="82">
        <f>D16/I16-1</f>
        <v>0.10337571943622703</v>
      </c>
      <c r="E17" s="75" t="s">
        <v>44</v>
      </c>
      <c r="F17" s="73" t="s">
        <v>44</v>
      </c>
      <c r="G17" s="73" t="s">
        <v>44</v>
      </c>
      <c r="H17" s="73" t="s">
        <v>44</v>
      </c>
      <c r="I17" s="73" t="s">
        <v>44</v>
      </c>
    </row>
    <row r="18" spans="3:9" s="53" customFormat="1" ht="15">
      <c r="C18" s="107" t="s">
        <v>55</v>
      </c>
      <c r="D18" s="73">
        <v>166422.8</v>
      </c>
      <c r="E18" s="75">
        <v>701240.6788639999</v>
      </c>
      <c r="F18" s="73">
        <v>170745.4</v>
      </c>
      <c r="G18" s="73">
        <v>179982.278864</v>
      </c>
      <c r="H18" s="73">
        <v>187528.6</v>
      </c>
      <c r="I18" s="73">
        <v>162984.40000000002</v>
      </c>
    </row>
    <row r="19" spans="3:9" s="53" customFormat="1" ht="15">
      <c r="C19" s="108" t="s">
        <v>72</v>
      </c>
      <c r="D19" s="82">
        <f>D18/I18-1</f>
        <v>0.02109649757890919</v>
      </c>
      <c r="E19" s="75" t="s">
        <v>44</v>
      </c>
      <c r="F19" s="73" t="s">
        <v>44</v>
      </c>
      <c r="G19" s="73" t="s">
        <v>44</v>
      </c>
      <c r="H19" s="73" t="s">
        <v>44</v>
      </c>
      <c r="I19" s="73" t="s">
        <v>44</v>
      </c>
    </row>
    <row r="20" spans="4:9" s="53" customFormat="1" ht="15">
      <c r="D20" s="77"/>
      <c r="E20" s="76"/>
      <c r="F20" s="77"/>
      <c r="G20" s="77"/>
      <c r="H20" s="77"/>
      <c r="I20" s="77"/>
    </row>
    <row r="21" spans="3:9" s="53" customFormat="1" ht="15">
      <c r="C21" s="81" t="s">
        <v>69</v>
      </c>
      <c r="D21" s="77"/>
      <c r="E21" s="76"/>
      <c r="F21" s="77"/>
      <c r="G21" s="77"/>
      <c r="H21" s="77"/>
      <c r="I21" s="77"/>
    </row>
    <row r="22" spans="3:9" s="53" customFormat="1" ht="15">
      <c r="C22" s="107" t="s">
        <v>54</v>
      </c>
      <c r="D22" s="73">
        <v>2418168.4546760004</v>
      </c>
      <c r="E22" s="75">
        <v>11113561.690496149</v>
      </c>
      <c r="F22" s="73">
        <v>2832274.510715</v>
      </c>
      <c r="G22" s="73">
        <v>2731173.9943035007</v>
      </c>
      <c r="H22" s="73">
        <v>2849709.945558499</v>
      </c>
      <c r="I22" s="73">
        <v>2700403.2399191502</v>
      </c>
    </row>
    <row r="23" spans="3:9" s="53" customFormat="1" ht="15">
      <c r="C23" s="108" t="s">
        <v>72</v>
      </c>
      <c r="D23" s="82">
        <f>D22/I22-1</f>
        <v>-0.10451579270494427</v>
      </c>
      <c r="E23" s="75" t="s">
        <v>44</v>
      </c>
      <c r="F23" s="73" t="s">
        <v>44</v>
      </c>
      <c r="G23" s="73" t="s">
        <v>44</v>
      </c>
      <c r="H23" s="73" t="s">
        <v>44</v>
      </c>
      <c r="I23" s="73" t="s">
        <v>44</v>
      </c>
    </row>
    <row r="24" spans="3:9" s="53" customFormat="1" ht="15">
      <c r="C24" s="107" t="s">
        <v>55</v>
      </c>
      <c r="D24" s="73">
        <v>189910.59999999998</v>
      </c>
      <c r="E24" s="75">
        <v>884432.65</v>
      </c>
      <c r="F24" s="73">
        <v>217959.35</v>
      </c>
      <c r="G24" s="73">
        <v>212698.55000000002</v>
      </c>
      <c r="H24" s="73">
        <v>230271.15000000002</v>
      </c>
      <c r="I24" s="73">
        <v>223503.6</v>
      </c>
    </row>
    <row r="25" spans="3:9" s="53" customFormat="1" ht="15">
      <c r="C25" s="108" t="s">
        <v>72</v>
      </c>
      <c r="D25" s="82">
        <f>D24/I24-1</f>
        <v>-0.15030182959021698</v>
      </c>
      <c r="E25" s="75" t="s">
        <v>44</v>
      </c>
      <c r="F25" s="73" t="s">
        <v>44</v>
      </c>
      <c r="G25" s="73" t="s">
        <v>44</v>
      </c>
      <c r="H25" s="73" t="s">
        <v>44</v>
      </c>
      <c r="I25" s="73" t="s">
        <v>44</v>
      </c>
    </row>
    <row r="26" spans="3:9" s="53" customFormat="1" ht="15">
      <c r="C26" s="83"/>
      <c r="D26" s="84"/>
      <c r="E26" s="76"/>
      <c r="F26" s="77"/>
      <c r="G26" s="77"/>
      <c r="H26" s="77"/>
      <c r="I26" s="77"/>
    </row>
    <row r="27" spans="3:9" s="53" customFormat="1" ht="15">
      <c r="C27" s="81" t="s">
        <v>58</v>
      </c>
      <c r="D27" s="77"/>
      <c r="E27" s="76"/>
      <c r="F27" s="77"/>
      <c r="G27" s="77"/>
      <c r="H27" s="77"/>
      <c r="I27" s="77"/>
    </row>
    <row r="28" spans="3:9" ht="15">
      <c r="C28" s="107" t="s">
        <v>63</v>
      </c>
      <c r="D28" s="73">
        <v>28305</v>
      </c>
      <c r="E28" s="75">
        <v>106325</v>
      </c>
      <c r="F28" s="73">
        <v>24066</v>
      </c>
      <c r="G28" s="73">
        <v>18126</v>
      </c>
      <c r="H28" s="73">
        <v>33403</v>
      </c>
      <c r="I28" s="73">
        <v>30730</v>
      </c>
    </row>
    <row r="29" spans="3:9" s="54" customFormat="1" ht="15">
      <c r="C29" s="108" t="s">
        <v>72</v>
      </c>
      <c r="D29" s="82">
        <f>D28/I28-1</f>
        <v>-0.0789131142206313</v>
      </c>
      <c r="E29" s="75" t="s">
        <v>44</v>
      </c>
      <c r="F29" s="73" t="s">
        <v>44</v>
      </c>
      <c r="G29" s="73" t="s">
        <v>44</v>
      </c>
      <c r="H29" s="73" t="s">
        <v>44</v>
      </c>
      <c r="I29" s="73" t="s">
        <v>44</v>
      </c>
    </row>
    <row r="30" spans="3:9" s="54" customFormat="1" ht="15">
      <c r="C30" s="108"/>
      <c r="D30" s="82"/>
      <c r="E30" s="75"/>
      <c r="F30" s="73"/>
      <c r="G30" s="73"/>
      <c r="H30" s="73"/>
      <c r="I30" s="73"/>
    </row>
    <row r="31" spans="3:9" ht="15">
      <c r="C31" s="107" t="s">
        <v>71</v>
      </c>
      <c r="D31" s="73">
        <v>155612</v>
      </c>
      <c r="E31" s="75">
        <v>690978</v>
      </c>
      <c r="F31" s="73">
        <v>170601</v>
      </c>
      <c r="G31" s="73">
        <v>161867</v>
      </c>
      <c r="H31" s="73">
        <v>178785</v>
      </c>
      <c r="I31" s="73">
        <v>179725</v>
      </c>
    </row>
    <row r="32" spans="3:9" s="54" customFormat="1" ht="15">
      <c r="C32" s="108" t="s">
        <v>72</v>
      </c>
      <c r="D32" s="82">
        <f>D31/I31-1</f>
        <v>-0.13416608707747946</v>
      </c>
      <c r="E32" s="75" t="s">
        <v>44</v>
      </c>
      <c r="F32" s="73" t="s">
        <v>44</v>
      </c>
      <c r="G32" s="73" t="s">
        <v>44</v>
      </c>
      <c r="H32" s="73" t="s">
        <v>44</v>
      </c>
      <c r="I32" s="73" t="s">
        <v>44</v>
      </c>
    </row>
    <row r="33" spans="3:9" s="54" customFormat="1" ht="15">
      <c r="C33" s="108"/>
      <c r="D33" s="82"/>
      <c r="E33" s="75"/>
      <c r="F33" s="73"/>
      <c r="G33" s="73"/>
      <c r="H33" s="73"/>
      <c r="I33" s="73"/>
    </row>
    <row r="34" spans="3:9" ht="15">
      <c r="C34" s="107" t="s">
        <v>64</v>
      </c>
      <c r="D34" s="73">
        <v>8624</v>
      </c>
      <c r="E34" s="75">
        <v>31807</v>
      </c>
      <c r="F34" s="73">
        <v>7933</v>
      </c>
      <c r="G34" s="73">
        <v>7966</v>
      </c>
      <c r="H34" s="73">
        <v>7533</v>
      </c>
      <c r="I34" s="73">
        <v>8375</v>
      </c>
    </row>
    <row r="35" spans="3:9" s="54" customFormat="1" ht="15">
      <c r="C35" s="108" t="s">
        <v>72</v>
      </c>
      <c r="D35" s="82">
        <f>D34/I34-1</f>
        <v>0.02973134328358218</v>
      </c>
      <c r="E35" s="75" t="s">
        <v>44</v>
      </c>
      <c r="F35" s="73" t="s">
        <v>44</v>
      </c>
      <c r="G35" s="73" t="s">
        <v>44</v>
      </c>
      <c r="H35" s="73" t="s">
        <v>44</v>
      </c>
      <c r="I35" s="73" t="s">
        <v>44</v>
      </c>
    </row>
    <row r="36" spans="3:9" s="54" customFormat="1" ht="15">
      <c r="C36" s="108"/>
      <c r="D36" s="82"/>
      <c r="E36" s="75"/>
      <c r="F36" s="73"/>
      <c r="G36" s="73"/>
      <c r="H36" s="73"/>
      <c r="I36" s="73"/>
    </row>
    <row r="37" spans="3:9" ht="15">
      <c r="C37" s="107" t="s">
        <v>65</v>
      </c>
      <c r="D37" s="73">
        <v>523343</v>
      </c>
      <c r="E37" s="75">
        <v>1246328.7695400002</v>
      </c>
      <c r="F37" s="73">
        <v>138365.7</v>
      </c>
      <c r="G37" s="73">
        <v>147702.9195400004</v>
      </c>
      <c r="H37" s="73">
        <v>430842.23000000004</v>
      </c>
      <c r="I37" s="73">
        <v>529417.9199999999</v>
      </c>
    </row>
    <row r="38" spans="3:9" s="54" customFormat="1" ht="15">
      <c r="C38" s="108" t="s">
        <v>72</v>
      </c>
      <c r="D38" s="82">
        <f>D37/I37-1</f>
        <v>-0.011474715476196828</v>
      </c>
      <c r="E38" s="75" t="s">
        <v>44</v>
      </c>
      <c r="F38" s="73" t="s">
        <v>44</v>
      </c>
      <c r="G38" s="73" t="s">
        <v>44</v>
      </c>
      <c r="H38" s="73" t="s">
        <v>44</v>
      </c>
      <c r="I38" s="73" t="s">
        <v>44</v>
      </c>
    </row>
    <row r="39" spans="3:9" s="54" customFormat="1" ht="15">
      <c r="C39" s="108"/>
      <c r="D39" s="82"/>
      <c r="E39" s="75"/>
      <c r="F39" s="73"/>
      <c r="G39" s="73"/>
      <c r="H39" s="73"/>
      <c r="I39" s="73"/>
    </row>
    <row r="40" spans="3:9" ht="15">
      <c r="C40" s="107" t="s">
        <v>66</v>
      </c>
      <c r="D40" s="73">
        <v>177799</v>
      </c>
      <c r="E40" s="75">
        <v>697097.5794736843</v>
      </c>
      <c r="F40" s="73">
        <v>174215.6</v>
      </c>
      <c r="G40" s="73">
        <v>185427.92947368423</v>
      </c>
      <c r="H40" s="73">
        <v>171573.1</v>
      </c>
      <c r="I40" s="73">
        <v>165880.95</v>
      </c>
    </row>
    <row r="41" spans="3:9" s="54" customFormat="1" ht="15">
      <c r="C41" s="108" t="s">
        <v>72</v>
      </c>
      <c r="D41" s="82">
        <f>D40/I40-1</f>
        <v>0.07184700835147129</v>
      </c>
      <c r="E41" s="75" t="s">
        <v>44</v>
      </c>
      <c r="F41" s="73" t="s">
        <v>44</v>
      </c>
      <c r="G41" s="73" t="s">
        <v>44</v>
      </c>
      <c r="H41" s="73" t="s">
        <v>44</v>
      </c>
      <c r="I41" s="73" t="s">
        <v>44</v>
      </c>
    </row>
    <row r="42" spans="3:9" s="54" customFormat="1" ht="15">
      <c r="C42" s="108"/>
      <c r="D42" s="82"/>
      <c r="E42" s="75"/>
      <c r="F42" s="73"/>
      <c r="G42" s="73"/>
      <c r="H42" s="73"/>
      <c r="I42" s="73"/>
    </row>
    <row r="43" spans="3:9" ht="15">
      <c r="C43" s="107" t="s">
        <v>67</v>
      </c>
      <c r="D43" s="73">
        <v>12055</v>
      </c>
      <c r="E43" s="75">
        <v>37065</v>
      </c>
      <c r="F43" s="73">
        <v>7459</v>
      </c>
      <c r="G43" s="73">
        <v>9434</v>
      </c>
      <c r="H43" s="73">
        <v>10069</v>
      </c>
      <c r="I43" s="73">
        <v>10103</v>
      </c>
    </row>
    <row r="44" spans="3:9" s="53" customFormat="1" ht="15">
      <c r="C44" s="108" t="s">
        <v>72</v>
      </c>
      <c r="D44" s="82">
        <f>D43/I43-1</f>
        <v>0.19320993764228445</v>
      </c>
      <c r="E44" s="75" t="s">
        <v>44</v>
      </c>
      <c r="F44" s="73" t="s">
        <v>44</v>
      </c>
      <c r="G44" s="73" t="s">
        <v>44</v>
      </c>
      <c r="H44" s="73" t="s">
        <v>44</v>
      </c>
      <c r="I44" s="73" t="s">
        <v>44</v>
      </c>
    </row>
    <row r="45" spans="3:9" s="53" customFormat="1" ht="15">
      <c r="C45" s="85"/>
      <c r="D45" s="84"/>
      <c r="E45" s="76"/>
      <c r="F45" s="77"/>
      <c r="G45" s="77"/>
      <c r="H45" s="77"/>
      <c r="I45" s="77"/>
    </row>
    <row r="46" spans="3:9" s="53" customFormat="1" ht="15">
      <c r="C46" s="81" t="s">
        <v>78</v>
      </c>
      <c r="D46" s="77"/>
      <c r="E46" s="78"/>
      <c r="F46" s="79"/>
      <c r="G46" s="77"/>
      <c r="H46" s="77"/>
      <c r="I46" s="77"/>
    </row>
    <row r="47" spans="3:9" ht="15">
      <c r="C47" s="107" t="s">
        <v>63</v>
      </c>
      <c r="D47" s="76">
        <v>1348</v>
      </c>
      <c r="E47" s="75">
        <v>3459</v>
      </c>
      <c r="F47" s="73">
        <v>948.5</v>
      </c>
      <c r="G47" s="73">
        <v>1125</v>
      </c>
      <c r="H47" s="73">
        <v>811.5</v>
      </c>
      <c r="I47" s="73">
        <v>574</v>
      </c>
    </row>
    <row r="48" spans="3:9" s="54" customFormat="1" ht="15">
      <c r="C48" s="108" t="s">
        <v>72</v>
      </c>
      <c r="D48" s="82">
        <f>D47/I47-1</f>
        <v>1.3484320557491287</v>
      </c>
      <c r="E48" s="75" t="s">
        <v>44</v>
      </c>
      <c r="F48" s="73" t="s">
        <v>44</v>
      </c>
      <c r="G48" s="73" t="s">
        <v>44</v>
      </c>
      <c r="H48" s="73" t="s">
        <v>44</v>
      </c>
      <c r="I48" s="73" t="s">
        <v>44</v>
      </c>
    </row>
    <row r="49" spans="3:9" s="54" customFormat="1" ht="15">
      <c r="C49" s="108"/>
      <c r="D49" s="82"/>
      <c r="E49" s="75"/>
      <c r="F49" s="73"/>
      <c r="G49" s="73"/>
      <c r="H49" s="73"/>
      <c r="I49" s="73"/>
    </row>
    <row r="50" spans="3:9" ht="15">
      <c r="C50" s="107" t="s">
        <v>70</v>
      </c>
      <c r="D50" s="76">
        <v>10702.5</v>
      </c>
      <c r="E50" s="75">
        <v>48641</v>
      </c>
      <c r="F50" s="73">
        <v>14256</v>
      </c>
      <c r="G50" s="73">
        <v>12338.5</v>
      </c>
      <c r="H50" s="73">
        <v>11572</v>
      </c>
      <c r="I50" s="73">
        <v>10474.5</v>
      </c>
    </row>
    <row r="51" spans="3:9" ht="15">
      <c r="C51" s="108" t="s">
        <v>72</v>
      </c>
      <c r="D51" s="82">
        <f>D50/I50-1</f>
        <v>0.021767148789918478</v>
      </c>
      <c r="E51" s="75" t="s">
        <v>44</v>
      </c>
      <c r="F51" s="73" t="s">
        <v>44</v>
      </c>
      <c r="G51" s="73" t="s">
        <v>44</v>
      </c>
      <c r="H51" s="73" t="s">
        <v>44</v>
      </c>
      <c r="I51" s="73" t="s">
        <v>44</v>
      </c>
    </row>
    <row r="52" ht="15">
      <c r="C52" s="86" t="s">
        <v>76</v>
      </c>
    </row>
    <row r="53" ht="15">
      <c r="C53" s="87" t="s">
        <v>73</v>
      </c>
    </row>
    <row r="54" ht="15">
      <c r="C54" s="87"/>
    </row>
  </sheetData>
  <sheetProtection/>
  <mergeCells count="7">
    <mergeCell ref="D3:D4"/>
    <mergeCell ref="G3:G4"/>
    <mergeCell ref="H3:H4"/>
    <mergeCell ref="I3:I4"/>
    <mergeCell ref="C3:C4"/>
    <mergeCell ref="F3:F4"/>
    <mergeCell ref="E3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Lyon Schurch</dc:creator>
  <cp:keywords/>
  <dc:description/>
  <cp:lastModifiedBy>flyons</cp:lastModifiedBy>
  <cp:lastPrinted>2015-12-09T15:13:43Z</cp:lastPrinted>
  <dcterms:created xsi:type="dcterms:W3CDTF">2014-09-09T21:31:06Z</dcterms:created>
  <dcterms:modified xsi:type="dcterms:W3CDTF">2016-04-21T15:26:52Z</dcterms:modified>
  <cp:category/>
  <cp:version/>
  <cp:contentType/>
  <cp:contentStatus/>
</cp:coreProperties>
</file>