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Balance" sheetId="3" r:id="rId1"/>
    <sheet name="EERR" sheetId="2" r:id="rId2"/>
    <sheet name="EERR x Segmento" sheetId="1" r:id="rId3"/>
    <sheet name="Volúmenes" sheetId="4" r:id="rId4"/>
  </sheets>
  <definedNames>
    <definedName name="_xlnm.Print_Area" localSheetId="0">Balance!#REF!</definedName>
    <definedName name="_xlnm.Print_Area" localSheetId="1">EERR!$B$6:$R$30</definedName>
  </definedNames>
  <calcPr calcId="145621" iterate="1"/>
</workbook>
</file>

<file path=xl/calcChain.xml><?xml version="1.0" encoding="utf-8"?>
<calcChain xmlns="http://schemas.openxmlformats.org/spreadsheetml/2006/main">
  <c r="N53" i="4" l="1"/>
  <c r="M53" i="4"/>
  <c r="L53" i="4"/>
  <c r="K53" i="4"/>
  <c r="J53" i="4"/>
  <c r="I53" i="4"/>
  <c r="H53" i="4"/>
  <c r="G53" i="4"/>
  <c r="F53" i="4"/>
  <c r="E53" i="4"/>
  <c r="D53" i="4"/>
  <c r="N50" i="4"/>
  <c r="M50" i="4"/>
  <c r="L50" i="4"/>
  <c r="K50" i="4"/>
  <c r="J50" i="4"/>
  <c r="I50" i="4"/>
  <c r="H50" i="4"/>
  <c r="G50" i="4"/>
  <c r="F50" i="4"/>
  <c r="E50" i="4"/>
  <c r="D50" i="4"/>
  <c r="N46" i="4"/>
  <c r="M46" i="4"/>
  <c r="L46" i="4"/>
  <c r="K46" i="4"/>
  <c r="J46" i="4"/>
  <c r="I46" i="4"/>
  <c r="H46" i="4"/>
  <c r="G46" i="4"/>
  <c r="F46" i="4"/>
  <c r="E46" i="4"/>
  <c r="D46" i="4"/>
  <c r="N43" i="4"/>
  <c r="M43" i="4"/>
  <c r="L43" i="4"/>
  <c r="K43" i="4"/>
  <c r="J43" i="4"/>
  <c r="I43" i="4"/>
  <c r="H43" i="4"/>
  <c r="G43" i="4"/>
  <c r="F43" i="4"/>
  <c r="E43" i="4"/>
  <c r="D43" i="4"/>
  <c r="N40" i="4"/>
  <c r="M40" i="4"/>
  <c r="L40" i="4"/>
  <c r="K40" i="4"/>
  <c r="J40" i="4"/>
  <c r="I40" i="4"/>
  <c r="H40" i="4"/>
  <c r="G40" i="4"/>
  <c r="F40" i="4"/>
  <c r="E40" i="4"/>
  <c r="D40" i="4"/>
  <c r="N37" i="4"/>
  <c r="M37" i="4"/>
  <c r="L37" i="4"/>
  <c r="K37" i="4"/>
  <c r="J37" i="4"/>
  <c r="I37" i="4"/>
  <c r="H37" i="4"/>
  <c r="G37" i="4"/>
  <c r="F37" i="4"/>
  <c r="E37" i="4"/>
  <c r="D37" i="4"/>
  <c r="N34" i="4"/>
  <c r="M34" i="4"/>
  <c r="L34" i="4"/>
  <c r="K34" i="4"/>
  <c r="J34" i="4"/>
  <c r="I34" i="4"/>
  <c r="H34" i="4"/>
  <c r="G34" i="4"/>
  <c r="F34" i="4"/>
  <c r="E34" i="4"/>
  <c r="D34" i="4"/>
  <c r="N31" i="4"/>
  <c r="M31" i="4"/>
  <c r="L31" i="4"/>
  <c r="K31" i="4"/>
  <c r="J31" i="4"/>
  <c r="I31" i="4"/>
  <c r="H31" i="4"/>
  <c r="G31" i="4"/>
  <c r="F31" i="4"/>
  <c r="E31" i="4"/>
  <c r="D31" i="4"/>
  <c r="N25" i="4"/>
  <c r="M25" i="4"/>
  <c r="L25" i="4"/>
  <c r="K25" i="4"/>
  <c r="J25" i="4"/>
  <c r="I25" i="4"/>
  <c r="H25" i="4"/>
  <c r="G25" i="4"/>
  <c r="F25" i="4"/>
  <c r="E25" i="4"/>
  <c r="D25" i="4"/>
  <c r="N23" i="4"/>
  <c r="M23" i="4"/>
  <c r="L23" i="4"/>
  <c r="K23" i="4"/>
  <c r="J23" i="4"/>
  <c r="I23" i="4"/>
  <c r="H23" i="4"/>
  <c r="G23" i="4"/>
  <c r="F23" i="4"/>
  <c r="E23" i="4"/>
  <c r="D23" i="4"/>
  <c r="N19" i="4"/>
  <c r="M19" i="4"/>
  <c r="L19" i="4"/>
  <c r="K19" i="4"/>
  <c r="J19" i="4"/>
  <c r="I19" i="4"/>
  <c r="H19" i="4"/>
  <c r="G19" i="4"/>
  <c r="F19" i="4"/>
  <c r="E19" i="4"/>
  <c r="D19" i="4"/>
  <c r="N17" i="4"/>
  <c r="M17" i="4"/>
  <c r="L17" i="4"/>
  <c r="K17" i="4"/>
  <c r="J17" i="4"/>
  <c r="I17" i="4"/>
  <c r="H17" i="4"/>
  <c r="G17" i="4"/>
  <c r="F17" i="4"/>
  <c r="E17" i="4"/>
  <c r="D17" i="4"/>
  <c r="N12" i="4"/>
  <c r="M12" i="4"/>
  <c r="L12" i="4"/>
  <c r="K12" i="4"/>
  <c r="J12" i="4"/>
  <c r="I12" i="4"/>
  <c r="H12" i="4"/>
  <c r="G12" i="4"/>
  <c r="F12" i="4"/>
  <c r="E12" i="4"/>
  <c r="D12" i="4"/>
  <c r="N8" i="4"/>
  <c r="M8" i="4"/>
  <c r="L8" i="4"/>
  <c r="K8" i="4"/>
  <c r="J8" i="4"/>
  <c r="I8" i="4"/>
  <c r="H8" i="4"/>
  <c r="G8" i="4"/>
  <c r="F8" i="4"/>
  <c r="E8" i="4"/>
  <c r="D8" i="4"/>
  <c r="T10" i="1" l="1"/>
  <c r="Y10" i="1"/>
  <c r="AD10" i="1"/>
  <c r="AK10" i="1"/>
  <c r="AP10" i="1"/>
  <c r="AU10" i="1"/>
  <c r="BA10" i="1"/>
  <c r="BB10" i="1"/>
  <c r="BG10" i="1"/>
  <c r="BL10" i="1"/>
  <c r="T11" i="1"/>
  <c r="Y11" i="1"/>
  <c r="AD11" i="1"/>
  <c r="AK11" i="1"/>
  <c r="AP11" i="1"/>
  <c r="AU11" i="1"/>
  <c r="BA11" i="1"/>
  <c r="BB11" i="1"/>
  <c r="BG11" i="1"/>
  <c r="BL11" i="1"/>
  <c r="T12" i="1"/>
  <c r="Y12" i="1"/>
  <c r="AD12" i="1"/>
  <c r="AK12" i="1"/>
  <c r="AP12" i="1"/>
  <c r="AU12" i="1"/>
  <c r="BA12" i="1"/>
  <c r="BB12" i="1"/>
  <c r="BG12" i="1"/>
  <c r="BL12" i="1"/>
  <c r="T13" i="1"/>
  <c r="Y13" i="1"/>
  <c r="AD13" i="1"/>
  <c r="AK13" i="1"/>
  <c r="AP13" i="1"/>
  <c r="AU13" i="1"/>
  <c r="BA13" i="1"/>
  <c r="BB13" i="1"/>
  <c r="BG13" i="1"/>
  <c r="BL13" i="1"/>
  <c r="T14" i="1"/>
  <c r="Y14" i="1"/>
  <c r="AD14" i="1"/>
  <c r="AK14" i="1"/>
  <c r="AP14" i="1"/>
  <c r="AU14" i="1"/>
  <c r="BA14" i="1"/>
  <c r="BB14" i="1"/>
  <c r="BG14" i="1"/>
  <c r="BL14" i="1"/>
  <c r="T15" i="1"/>
  <c r="Y15" i="1"/>
  <c r="AD15" i="1"/>
  <c r="AK15" i="1"/>
  <c r="AP15" i="1"/>
  <c r="AU15" i="1"/>
  <c r="BA15" i="1"/>
  <c r="BB15" i="1"/>
  <c r="BG15" i="1"/>
  <c r="BL15" i="1"/>
  <c r="T16" i="1"/>
  <c r="T17" i="1" s="1"/>
  <c r="Y16" i="1"/>
  <c r="AD16" i="1"/>
  <c r="AK16" i="1"/>
  <c r="AK17" i="1" s="1"/>
  <c r="AP16" i="1"/>
  <c r="AP17" i="1" s="1"/>
  <c r="AU16" i="1"/>
  <c r="BA16" i="1"/>
  <c r="BA17" i="1" s="1"/>
  <c r="BB16" i="1"/>
  <c r="BB17" i="1" s="1"/>
  <c r="BG16" i="1"/>
  <c r="BG17" i="1" s="1"/>
  <c r="BL16" i="1"/>
  <c r="S17" i="1"/>
  <c r="AD17" i="1"/>
  <c r="AJ17" i="1"/>
  <c r="BA18" i="1"/>
  <c r="BA19" i="1"/>
  <c r="T20" i="1"/>
  <c r="Y20" i="1"/>
  <c r="AD20" i="1"/>
  <c r="AK20" i="1"/>
  <c r="AP20" i="1"/>
  <c r="AU20" i="1"/>
  <c r="BA20" i="1"/>
  <c r="BB20" i="1"/>
  <c r="BG20" i="1"/>
  <c r="BL20" i="1"/>
  <c r="T21" i="1"/>
  <c r="Y21" i="1"/>
  <c r="AD21" i="1"/>
  <c r="AK21" i="1"/>
  <c r="AP21" i="1"/>
  <c r="AU21" i="1"/>
  <c r="BA21" i="1"/>
  <c r="BB21" i="1"/>
  <c r="BG21" i="1"/>
  <c r="BL21" i="1"/>
  <c r="T22" i="1"/>
  <c r="Y22" i="1"/>
  <c r="AD22" i="1"/>
  <c r="AK22" i="1"/>
  <c r="AP22" i="1"/>
  <c r="AU22" i="1"/>
  <c r="BA22" i="1"/>
  <c r="BB22" i="1"/>
  <c r="BG22" i="1"/>
  <c r="BL22" i="1"/>
  <c r="T23" i="1"/>
  <c r="Y23" i="1"/>
  <c r="AD23" i="1"/>
  <c r="AK23" i="1"/>
  <c r="AP23" i="1"/>
  <c r="AU23" i="1"/>
  <c r="BA23" i="1"/>
  <c r="BB23" i="1"/>
  <c r="BG23" i="1"/>
  <c r="BL23" i="1"/>
  <c r="S24" i="1"/>
  <c r="AJ24" i="1"/>
  <c r="BA25" i="1"/>
  <c r="BA26" i="1"/>
  <c r="S27" i="1"/>
  <c r="T27" i="1"/>
  <c r="Y27" i="1"/>
  <c r="AD27" i="1"/>
  <c r="AJ27" i="1"/>
  <c r="AK27" i="1"/>
  <c r="AP27" i="1"/>
  <c r="AU27" i="1"/>
  <c r="BB27" i="1"/>
  <c r="BG27" i="1"/>
  <c r="BL27" i="1"/>
  <c r="S28" i="1"/>
  <c r="T28" i="1"/>
  <c r="Y28" i="1"/>
  <c r="AD28" i="1"/>
  <c r="AJ28" i="1"/>
  <c r="AK28" i="1"/>
  <c r="AP28" i="1"/>
  <c r="AU28" i="1"/>
  <c r="BB28" i="1"/>
  <c r="BG28" i="1"/>
  <c r="BL28" i="1"/>
  <c r="S29" i="1"/>
  <c r="T29" i="1"/>
  <c r="Y29" i="1"/>
  <c r="AD29" i="1"/>
  <c r="AJ29" i="1"/>
  <c r="AK29" i="1"/>
  <c r="AP29" i="1"/>
  <c r="AU29" i="1"/>
  <c r="BB29" i="1"/>
  <c r="BG29" i="1"/>
  <c r="BL29" i="1"/>
  <c r="S30" i="1"/>
  <c r="T30" i="1"/>
  <c r="Y30" i="1"/>
  <c r="AD30" i="1"/>
  <c r="AJ30" i="1"/>
  <c r="AK30" i="1"/>
  <c r="AP30" i="1"/>
  <c r="AU30" i="1"/>
  <c r="AU31" i="1" s="1"/>
  <c r="BB30" i="1"/>
  <c r="BG30" i="1"/>
  <c r="BL30" i="1"/>
  <c r="AJ31" i="1"/>
  <c r="B17" i="1"/>
  <c r="B24" i="1"/>
  <c r="B27" i="1"/>
  <c r="B28" i="1"/>
  <c r="B29" i="1"/>
  <c r="B30" i="1"/>
  <c r="BA30" i="1" s="1"/>
  <c r="BL24" i="1" l="1"/>
  <c r="S31" i="1"/>
  <c r="AU17" i="1"/>
  <c r="Y17" i="1"/>
  <c r="BG31" i="1"/>
  <c r="AD31" i="1"/>
  <c r="T31" i="1"/>
  <c r="BG24" i="1"/>
  <c r="AU24" i="1"/>
  <c r="AD24" i="1"/>
  <c r="BA24" i="1"/>
  <c r="T24" i="1"/>
  <c r="B31" i="1"/>
  <c r="BL31" i="1"/>
  <c r="AP31" i="1"/>
  <c r="Y31" i="1"/>
  <c r="BB24" i="1"/>
  <c r="AP24" i="1"/>
  <c r="Y24" i="1"/>
  <c r="AK31" i="1"/>
  <c r="BB31" i="1"/>
  <c r="BA29" i="1"/>
  <c r="AK24" i="1"/>
  <c r="BL17" i="1"/>
  <c r="BA28" i="1"/>
  <c r="BA27" i="1"/>
  <c r="BA31" i="1" s="1"/>
  <c r="N28" i="2"/>
  <c r="I28" i="2"/>
  <c r="I29" i="2" s="1"/>
  <c r="D28" i="2"/>
  <c r="N27" i="2"/>
  <c r="I27" i="2"/>
  <c r="D27" i="2"/>
  <c r="N24" i="2"/>
  <c r="I24" i="2"/>
  <c r="D24" i="2"/>
  <c r="N23" i="2"/>
  <c r="I23" i="2"/>
  <c r="D23" i="2"/>
  <c r="N22" i="2"/>
  <c r="I22" i="2"/>
  <c r="D22" i="2"/>
  <c r="N21" i="2"/>
  <c r="I21" i="2"/>
  <c r="D21" i="2"/>
  <c r="N20" i="2"/>
  <c r="I20" i="2"/>
  <c r="D20" i="2"/>
  <c r="N19" i="2"/>
  <c r="I19" i="2"/>
  <c r="D19" i="2"/>
  <c r="N18" i="2"/>
  <c r="I18" i="2"/>
  <c r="D18" i="2"/>
  <c r="N17" i="2"/>
  <c r="I17" i="2"/>
  <c r="D17" i="2"/>
  <c r="N16" i="2"/>
  <c r="I16" i="2"/>
  <c r="D16" i="2"/>
  <c r="N15" i="2"/>
  <c r="I15" i="2"/>
  <c r="D15" i="2"/>
  <c r="N14" i="2"/>
  <c r="I14" i="2"/>
  <c r="D14" i="2"/>
  <c r="N13" i="2"/>
  <c r="I13" i="2"/>
  <c r="D13" i="2"/>
  <c r="N12" i="2"/>
  <c r="I12" i="2"/>
  <c r="D12" i="2"/>
  <c r="N11" i="2"/>
  <c r="I11" i="2"/>
  <c r="D11" i="2"/>
  <c r="N10" i="2"/>
  <c r="I10" i="2"/>
  <c r="D10" i="2"/>
  <c r="N9" i="2"/>
  <c r="I9" i="2"/>
  <c r="D9" i="2"/>
  <c r="M30" i="1"/>
  <c r="H30" i="1"/>
  <c r="C30" i="1"/>
  <c r="M29" i="1"/>
  <c r="H29" i="1"/>
  <c r="C29" i="1"/>
  <c r="M28" i="1"/>
  <c r="H28" i="1"/>
  <c r="C28" i="1"/>
  <c r="M27" i="1"/>
  <c r="H27" i="1"/>
  <c r="C27" i="1"/>
  <c r="M23" i="1"/>
  <c r="H23" i="1"/>
  <c r="C23" i="1"/>
  <c r="M22" i="1"/>
  <c r="H22" i="1"/>
  <c r="C22" i="1"/>
  <c r="M21" i="1"/>
  <c r="H21" i="1"/>
  <c r="C21" i="1"/>
  <c r="M20" i="1"/>
  <c r="H20" i="1"/>
  <c r="C20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H31" i="1" l="1"/>
  <c r="C17" i="1"/>
  <c r="M31" i="1"/>
  <c r="H17" i="1"/>
  <c r="C24" i="1"/>
  <c r="M17" i="1"/>
  <c r="M24" i="1"/>
  <c r="H24" i="1"/>
  <c r="C31" i="1"/>
  <c r="D29" i="2"/>
  <c r="N29" i="2"/>
</calcChain>
</file>

<file path=xl/sharedStrings.xml><?xml version="1.0" encoding="utf-8"?>
<sst xmlns="http://schemas.openxmlformats.org/spreadsheetml/2006/main" count="363" uniqueCount="89">
  <si>
    <t>Remolcadores</t>
  </si>
  <si>
    <t>Puertos</t>
  </si>
  <si>
    <t>Logística y otros</t>
  </si>
  <si>
    <t>Total</t>
  </si>
  <si>
    <t>1Q2016</t>
  </si>
  <si>
    <t>4Q2015</t>
  </si>
  <si>
    <t>3Q2015</t>
  </si>
  <si>
    <t>2Q2015</t>
  </si>
  <si>
    <t>1Q2015</t>
  </si>
  <si>
    <t>4Q2014</t>
  </si>
  <si>
    <t>3Q2014</t>
  </si>
  <si>
    <t>2Q2014</t>
  </si>
  <si>
    <t>1Q2014</t>
  </si>
  <si>
    <t>4Q2013</t>
  </si>
  <si>
    <t>3Q2013</t>
  </si>
  <si>
    <t>2Q2013</t>
  </si>
  <si>
    <t>1Q2013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</si>
  <si>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</si>
  <si>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</si>
  <si>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</si>
  <si>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</si>
  <si>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</si>
  <si>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</si>
  <si>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</si>
  <si>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</si>
  <si>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</si>
  <si>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</si>
  <si>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</si>
  <si>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</si>
  <si>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</si>
  <si>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</si>
  <si>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</si>
  <si>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</si>
  <si>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</si>
  <si>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</si>
  <si>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</si>
  <si>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</si>
  <si>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</si>
  <si>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</si>
  <si>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</si>
  <si>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</si>
  <si>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</si>
  <si>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</si>
  <si>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</si>
  <si>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</si>
  <si>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</si>
  <si>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</si>
  <si>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</si>
  <si>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</si>
  <si>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</si>
  <si>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</si>
  <si>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</si>
  <si>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</si>
  <si>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</si>
  <si>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</si>
  <si>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</si>
  <si>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</si>
  <si>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</si>
  <si>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</si>
  <si>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</si>
  <si>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</si>
  <si>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</si>
  <si>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</si>
  <si>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</si>
  <si>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</si>
  <si>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</si>
  <si>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</si>
  <si>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</si>
  <si>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</si>
  <si>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Remolcadores Consolidado</t>
  </si>
  <si>
    <t>Faenas</t>
  </si>
  <si>
    <t>YOY</t>
  </si>
  <si>
    <t xml:space="preserve"> ---</t>
  </si>
  <si>
    <r>
      <t xml:space="preserve">Remolcadores Coligados </t>
    </r>
    <r>
      <rPr>
        <b/>
        <sz val="8"/>
        <color indexed="8"/>
        <rFont val="Calibri"/>
        <family val="2"/>
      </rPr>
      <t>(1)</t>
    </r>
  </si>
  <si>
    <t>Terminales Portuarios Consolidado</t>
  </si>
  <si>
    <t>Toneladas</t>
  </si>
  <si>
    <t>TEUS</t>
  </si>
  <si>
    <r>
      <t xml:space="preserve">Terminales Portuarios Coligados </t>
    </r>
    <r>
      <rPr>
        <b/>
        <sz val="8"/>
        <color indexed="8"/>
        <rFont val="Calibri"/>
        <family val="2"/>
      </rPr>
      <t>(1)</t>
    </r>
  </si>
  <si>
    <t>(1) A valor proporcional</t>
  </si>
  <si>
    <t>Logística Consolidado</t>
  </si>
  <si>
    <t>Contenedores reparados</t>
  </si>
  <si>
    <r>
      <t xml:space="preserve">Contenedores recepcionados y despachados </t>
    </r>
    <r>
      <rPr>
        <sz val="8"/>
        <color indexed="8"/>
        <rFont val="Calibri"/>
        <family val="2"/>
      </rPr>
      <t>(2)</t>
    </r>
  </si>
  <si>
    <t>Contenedores consolidados y desconsolidados</t>
  </si>
  <si>
    <t>Toneladas en frigorífico</t>
  </si>
  <si>
    <t>Metros cuadrados en bodegas</t>
  </si>
  <si>
    <t>Viajes de ruta (fletes)</t>
  </si>
  <si>
    <r>
      <t xml:space="preserve">Contenedores recepcionados y despachados  </t>
    </r>
    <r>
      <rPr>
        <sz val="8"/>
        <color indexed="8"/>
        <rFont val="Calibri"/>
        <family val="2"/>
      </rPr>
      <t>(2)</t>
    </r>
  </si>
  <si>
    <t>(2) Gate in-out</t>
  </si>
  <si>
    <r>
      <t>Logística Coligado</t>
    </r>
    <r>
      <rPr>
        <b/>
        <sz val="8"/>
        <rFont val="Calibri"/>
        <family val="2"/>
      </rPr>
      <t xml:space="preserve"> (1)</t>
    </r>
    <r>
      <rPr>
        <b/>
        <sz val="11"/>
        <color indexed="1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</si>
</sst>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8"/>
      <name val="Calibri"/>
      <family val="2"/>
    </font>
    <font>
      <b/>
      <sz val="11"/>
      <color indexed="10"/>
      <name val="Calibri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0" borderId="0"/>
    <xf numFmtId="9" fontId="19" fillId="0" borderId="0">
      <alignment horizontal="right"/>
    </xf>
    <xf numFmtId="0" fontId="20" fillId="0" borderId="0"/>
    <xf numFmtId="0" fontId="21" fillId="0" borderId="0"/>
    <xf numFmtId="166" fontId="18" fillId="0" borderId="0"/>
    <xf numFmtId="0" fontId="18" fillId="0" borderId="0"/>
    <xf numFmtId="10" fontId="22" fillId="0" borderId="0" applyFont="0" applyFill="0" applyBorder="0" applyAlignment="0" applyProtection="0"/>
    <xf numFmtId="0" fontId="18" fillId="0" borderId="0"/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5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26" fillId="0" borderId="0"/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7" fillId="0" borderId="0"/>
    <xf numFmtId="0" fontId="27" fillId="0" borderId="0"/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27" fillId="0" borderId="0"/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18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5" fillId="0" borderId="0" applyBorder="0">
      <alignment vertical="center"/>
      <protection locked="0"/>
    </xf>
    <xf numFmtId="0" fontId="18" fillId="0" borderId="0"/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9" fontId="28" fillId="0" borderId="0"/>
    <xf numFmtId="167" fontId="28" fillId="0" borderId="0"/>
    <xf numFmtId="10" fontId="28" fillId="0" borderId="0"/>
    <xf numFmtId="0" fontId="18" fillId="9" borderId="9" applyNumberFormat="0">
      <alignment horizontal="left" vertical="center"/>
    </xf>
    <xf numFmtId="0" fontId="29" fillId="0" borderId="0" applyNumberFormat="0" applyFont="0" applyFill="0" applyBorder="0" applyAlignment="0" applyProtection="0"/>
    <xf numFmtId="0" fontId="30" fillId="10" borderId="0" applyBorder="0" applyAlignment="0"/>
    <xf numFmtId="166" fontId="31" fillId="0" borderId="0" applyFont="0" applyFill="0" applyBorder="0" applyAlignment="0" applyProtection="0"/>
    <xf numFmtId="0" fontId="18" fillId="0" borderId="0"/>
    <xf numFmtId="167" fontId="32" fillId="0" borderId="0">
      <alignment horizontal="right"/>
    </xf>
    <xf numFmtId="168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167" fontId="18" fillId="0" borderId="0" applyFont="0" applyFill="0" applyBorder="0" applyAlignment="0" applyProtection="0"/>
    <xf numFmtId="0" fontId="35" fillId="0" borderId="0"/>
    <xf numFmtId="0" fontId="35" fillId="0" borderId="0"/>
    <xf numFmtId="0" fontId="18" fillId="0" borderId="0"/>
    <xf numFmtId="0" fontId="20" fillId="0" borderId="0"/>
    <xf numFmtId="172" fontId="18" fillId="0" borderId="0"/>
    <xf numFmtId="0" fontId="18" fillId="0" borderId="0" applyNumberFormat="0" applyFill="0" applyBorder="0" applyAlignment="0" applyProtection="0"/>
    <xf numFmtId="0" fontId="34" fillId="0" borderId="0"/>
    <xf numFmtId="0" fontId="36" fillId="0" borderId="0"/>
    <xf numFmtId="0" fontId="18" fillId="0" borderId="0" applyFont="0" applyFill="0" applyBorder="0" applyAlignment="0" applyProtection="0"/>
    <xf numFmtId="0" fontId="36" fillId="0" borderId="0"/>
    <xf numFmtId="37" fontId="37" fillId="0" borderId="0" applyFill="0" applyBorder="0">
      <alignment horizontal="right"/>
    </xf>
    <xf numFmtId="0" fontId="35" fillId="0" borderId="0"/>
    <xf numFmtId="0" fontId="27" fillId="0" borderId="0" applyNumberFormat="0" applyFill="0" applyBorder="0" applyAlignment="0" applyProtection="0"/>
    <xf numFmtId="0" fontId="27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33" fillId="0" borderId="0" applyFont="0" applyFill="0" applyBorder="0" applyAlignment="0" applyProtection="0"/>
    <xf numFmtId="0" fontId="36" fillId="0" borderId="0"/>
    <xf numFmtId="37" fontId="37" fillId="0" borderId="0" applyFill="0" applyBorder="0">
      <alignment horizontal="right"/>
    </xf>
    <xf numFmtId="0" fontId="35" fillId="0" borderId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2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175" fontId="18" fillId="0" borderId="0" applyFont="0" applyFill="0" applyBorder="0" applyAlignment="0" applyProtection="0"/>
    <xf numFmtId="42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7" fontId="33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31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39" fontId="18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18" fillId="0" borderId="0" applyFont="0" applyFill="0" applyBorder="0" applyAlignment="0" applyProtection="0"/>
    <xf numFmtId="0" fontId="38" fillId="0" borderId="0"/>
    <xf numFmtId="37" fontId="37" fillId="0" borderId="0" applyFill="0" applyBorder="0">
      <alignment horizontal="right"/>
    </xf>
    <xf numFmtId="0" fontId="38" fillId="0" borderId="0"/>
    <xf numFmtId="0" fontId="35" fillId="0" borderId="0"/>
    <xf numFmtId="37" fontId="37" fillId="0" borderId="0" applyFill="0" applyBorder="0">
      <alignment horizontal="right"/>
    </xf>
    <xf numFmtId="0" fontId="20" fillId="0" borderId="0"/>
    <xf numFmtId="183" fontId="18" fillId="0" borderId="0" applyFont="0" applyFill="0" applyBorder="0" applyAlignment="0" applyProtection="0"/>
    <xf numFmtId="184" fontId="33" fillId="0" borderId="0" applyFont="0" applyFill="0" applyBorder="0" applyAlignment="0" applyProtection="0"/>
    <xf numFmtId="0" fontId="34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36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85" fontId="40" fillId="0" borderId="10" applyNumberFormat="0" applyFill="0" applyProtection="0">
      <alignment horizontal="center"/>
    </xf>
    <xf numFmtId="0" fontId="40" fillId="0" borderId="10" applyNumberFormat="0" applyFill="0" applyProtection="0">
      <alignment horizontal="center"/>
    </xf>
    <xf numFmtId="0" fontId="40" fillId="0" borderId="10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40" fillId="0" borderId="10" applyNumberFormat="0" applyFill="0" applyProtection="0">
      <alignment horizontal="center"/>
    </xf>
    <xf numFmtId="0" fontId="40" fillId="0" borderId="10" applyNumberFormat="0" applyFill="0" applyProtection="0">
      <alignment horizontal="center"/>
    </xf>
    <xf numFmtId="0" fontId="40" fillId="0" borderId="10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7" fontId="39" fillId="0" borderId="0" applyNumberFormat="0" applyFill="0" applyBorder="0" applyAlignment="0" applyProtection="0"/>
    <xf numFmtId="0" fontId="18" fillId="11" borderId="0" applyNumberFormat="0" applyFont="0" applyAlignment="0" applyProtection="0"/>
    <xf numFmtId="180" fontId="41" fillId="12" borderId="11" applyNumberFormat="0" applyAlignment="0" applyProtection="0"/>
    <xf numFmtId="180" fontId="41" fillId="12" borderId="11" applyNumberFormat="0" applyAlignment="0" applyProtection="0"/>
    <xf numFmtId="0" fontId="34" fillId="0" borderId="0"/>
    <xf numFmtId="0" fontId="34" fillId="0" borderId="0"/>
    <xf numFmtId="0" fontId="34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4" fillId="0" borderId="0"/>
    <xf numFmtId="0" fontId="18" fillId="0" borderId="0"/>
    <xf numFmtId="0" fontId="18" fillId="0" borderId="0" applyNumberFormat="0" applyFill="0" applyBorder="0" applyAlignment="0" applyProtection="0"/>
    <xf numFmtId="0" fontId="34" fillId="0" borderId="0"/>
    <xf numFmtId="186" fontId="31" fillId="0" borderId="0" applyFont="0" applyFill="0" applyBorder="0" applyAlignment="0" applyProtection="0"/>
    <xf numFmtId="187" fontId="18" fillId="0" borderId="0" applyFont="0" applyFill="0" applyBorder="0" applyAlignment="0" applyProtection="0"/>
    <xf numFmtId="186" fontId="31" fillId="0" borderId="0" applyFont="0" applyFill="0" applyBorder="0" applyAlignment="0" applyProtection="0"/>
    <xf numFmtId="186" fontId="31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33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18" fillId="0" borderId="0" applyFont="0" applyFill="0" applyBorder="0" applyProtection="0">
      <alignment horizontal="right"/>
    </xf>
    <xf numFmtId="190" fontId="33" fillId="0" borderId="0" applyFon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34" fillId="0" borderId="0"/>
    <xf numFmtId="41" fontId="31" fillId="0" borderId="0" applyFont="0" applyFill="0" applyBorder="0" applyAlignment="0" applyProtection="0"/>
    <xf numFmtId="19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42" fillId="0" borderId="0">
      <alignment vertical="top"/>
    </xf>
    <xf numFmtId="37" fontId="37" fillId="0" borderId="0" applyFill="0" applyBorder="0">
      <alignment horizontal="right"/>
    </xf>
    <xf numFmtId="0" fontId="18" fillId="0" borderId="0" applyNumberFormat="0" applyFill="0" applyBorder="0" applyAlignment="0" applyProtection="0"/>
    <xf numFmtId="0" fontId="36" fillId="0" borderId="0"/>
    <xf numFmtId="0" fontId="36" fillId="0" borderId="0"/>
    <xf numFmtId="192" fontId="31" fillId="0" borderId="0" applyFont="0" applyFill="0" applyBorder="0" applyAlignment="0" applyProtection="0"/>
    <xf numFmtId="0" fontId="36" fillId="0" borderId="0"/>
    <xf numFmtId="0" fontId="2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37" fillId="0" borderId="0" applyFill="0" applyBorder="0">
      <alignment horizontal="right"/>
    </xf>
    <xf numFmtId="0" fontId="18" fillId="0" borderId="0" applyNumberFormat="0" applyFill="0" applyBorder="0" applyAlignment="0" applyProtection="0"/>
    <xf numFmtId="0" fontId="27" fillId="0" borderId="0"/>
    <xf numFmtId="0" fontId="18" fillId="0" borderId="0"/>
    <xf numFmtId="0" fontId="36" fillId="0" borderId="0"/>
    <xf numFmtId="0" fontId="35" fillId="0" borderId="0"/>
    <xf numFmtId="37" fontId="37" fillId="0" borderId="0" applyFill="0" applyBorder="0">
      <alignment horizontal="right"/>
    </xf>
    <xf numFmtId="0" fontId="36" fillId="0" borderId="0"/>
    <xf numFmtId="0" fontId="18" fillId="0" borderId="0" applyNumberFormat="0" applyFill="0" applyBorder="0" applyAlignment="0" applyProtection="0"/>
    <xf numFmtId="0" fontId="40" fillId="0" borderId="0" applyNumberFormat="0" applyFill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6" fillId="0" borderId="0"/>
    <xf numFmtId="0" fontId="36" fillId="0" borderId="0"/>
    <xf numFmtId="0" fontId="34" fillId="0" borderId="0"/>
    <xf numFmtId="0" fontId="27" fillId="0" borderId="0"/>
    <xf numFmtId="0" fontId="20" fillId="0" borderId="0"/>
    <xf numFmtId="0" fontId="20" fillId="0" borderId="0"/>
    <xf numFmtId="0" fontId="43" fillId="0" borderId="0" applyNumberFormat="0" applyFill="0" applyBorder="0" applyProtection="0">
      <alignment vertical="top"/>
    </xf>
    <xf numFmtId="0" fontId="43" fillId="0" borderId="0" applyNumberFormat="0" applyFill="0" applyBorder="0" applyProtection="0">
      <alignment vertical="top"/>
    </xf>
    <xf numFmtId="167" fontId="43" fillId="0" borderId="0" applyNumberFormat="0" applyFill="0" applyBorder="0" applyProtection="0">
      <alignment vertical="top"/>
    </xf>
    <xf numFmtId="0" fontId="35" fillId="0" borderId="0"/>
    <xf numFmtId="37" fontId="37" fillId="0" borderId="0" applyFill="0" applyBorder="0">
      <alignment horizontal="right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0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85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167" fontId="40" fillId="0" borderId="12" applyNumberFormat="0" applyFill="0" applyProtection="0">
      <alignment horizontal="centerContinuous"/>
    </xf>
    <xf numFmtId="0" fontId="10" fillId="0" borderId="13" applyNumberFormat="0" applyFill="0" applyAlignment="0" applyProtection="0"/>
    <xf numFmtId="0" fontId="44" fillId="0" borderId="13" applyNumberFormat="0" applyFill="0" applyAlignment="0" applyProtection="0"/>
    <xf numFmtId="0" fontId="10" fillId="0" borderId="13" applyNumberFormat="0" applyFill="0" applyAlignment="0" applyProtection="0"/>
    <xf numFmtId="167" fontId="10" fillId="0" borderId="13" applyNumberFormat="0" applyFill="0" applyAlignment="0" applyProtection="0"/>
    <xf numFmtId="0" fontId="45" fillId="0" borderId="10" applyNumberFormat="0" applyFill="0" applyProtection="0">
      <alignment horizontal="center"/>
    </xf>
    <xf numFmtId="0" fontId="46" fillId="0" borderId="10" applyNumberFormat="0" applyFill="0" applyProtection="0">
      <alignment horizontal="center"/>
    </xf>
    <xf numFmtId="0" fontId="45" fillId="0" borderId="10" applyNumberFormat="0" applyFill="0" applyProtection="0">
      <alignment horizontal="center"/>
    </xf>
    <xf numFmtId="0" fontId="45" fillId="0" borderId="0" applyNumberFormat="0" applyFill="0" applyBorder="0" applyProtection="0">
      <alignment horizontal="left"/>
    </xf>
    <xf numFmtId="0" fontId="45" fillId="0" borderId="0" applyNumberFormat="0" applyFill="0" applyBorder="0" applyProtection="0">
      <alignment horizontal="left"/>
    </xf>
    <xf numFmtId="0" fontId="47" fillId="0" borderId="0" applyNumberFormat="0" applyFill="0" applyBorder="0" applyProtection="0">
      <alignment horizontal="centerContinuous"/>
    </xf>
    <xf numFmtId="167" fontId="47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0" fontId="47" fillId="0" borderId="0" applyNumberFormat="0" applyFill="0" applyBorder="0" applyProtection="0">
      <alignment horizontal="centerContinuous"/>
    </xf>
    <xf numFmtId="0" fontId="34" fillId="0" borderId="0"/>
    <xf numFmtId="0" fontId="34" fillId="0" borderId="0"/>
    <xf numFmtId="0" fontId="34" fillId="0" borderId="0"/>
    <xf numFmtId="37" fontId="37" fillId="0" borderId="0" applyFill="0" applyBorder="0">
      <alignment horizontal="right"/>
    </xf>
    <xf numFmtId="0" fontId="2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  <xf numFmtId="0" fontId="36" fillId="0" borderId="0"/>
    <xf numFmtId="0" fontId="34" fillId="0" borderId="0"/>
    <xf numFmtId="0" fontId="34" fillId="0" borderId="0"/>
    <xf numFmtId="0" fontId="27" fillId="0" borderId="0"/>
    <xf numFmtId="193" fontId="48" fillId="0" borderId="14">
      <alignment horizontal="left" vertical="center"/>
    </xf>
    <xf numFmtId="0" fontId="27" fillId="0" borderId="0"/>
    <xf numFmtId="0" fontId="34" fillId="0" borderId="0"/>
    <xf numFmtId="0" fontId="28" fillId="0" borderId="0" applyNumberFormat="0" applyFill="0" applyBorder="0" applyAlignment="0" applyProtection="0"/>
    <xf numFmtId="194" fontId="32" fillId="0" borderId="0"/>
    <xf numFmtId="0" fontId="34" fillId="0" borderId="0"/>
    <xf numFmtId="195" fontId="28" fillId="0" borderId="0">
      <alignment horizontal="center"/>
    </xf>
    <xf numFmtId="196" fontId="49" fillId="0" borderId="0">
      <alignment horizontal="left"/>
    </xf>
    <xf numFmtId="197" fontId="50" fillId="0" borderId="0">
      <alignment horizontal="left"/>
    </xf>
    <xf numFmtId="198" fontId="27" fillId="0" borderId="0"/>
    <xf numFmtId="37" fontId="18" fillId="0" borderId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51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2" fillId="13" borderId="0" applyNumberFormat="0" applyBorder="0" applyAlignment="0" applyProtection="0"/>
    <xf numFmtId="0" fontId="51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2" fillId="14" borderId="0" applyNumberFormat="0" applyBorder="0" applyAlignment="0" applyProtection="0"/>
    <xf numFmtId="0" fontId="51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2" fillId="15" borderId="0" applyNumberFormat="0" applyBorder="0" applyAlignment="0" applyProtection="0"/>
    <xf numFmtId="0" fontId="51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1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2" fillId="17" borderId="0" applyNumberFormat="0" applyBorder="0" applyAlignment="0" applyProtection="0"/>
    <xf numFmtId="0" fontId="51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5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193" fontId="48" fillId="0" borderId="14">
      <alignment horizontal="left" vertical="center"/>
    </xf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51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2" fillId="20" borderId="0" applyNumberFormat="0" applyBorder="0" applyAlignment="0" applyProtection="0"/>
    <xf numFmtId="0" fontId="51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2" fillId="21" borderId="0" applyNumberFormat="0" applyBorder="0" applyAlignment="0" applyProtection="0"/>
    <xf numFmtId="0" fontId="51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2" fillId="16" borderId="0" applyNumberFormat="0" applyBorder="0" applyAlignment="0" applyProtection="0"/>
    <xf numFmtId="0" fontId="51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2" fillId="19" borderId="0" applyNumberFormat="0" applyBorder="0" applyAlignment="0" applyProtection="0"/>
    <xf numFmtId="0" fontId="51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5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166" fontId="53" fillId="0" borderId="15">
      <alignment horizontal="center" vertical="center"/>
    </xf>
    <xf numFmtId="0" fontId="5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6" fillId="23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20" fillId="0" borderId="0">
      <protection locked="0"/>
    </xf>
    <xf numFmtId="0" fontId="57" fillId="27" borderId="0" applyFont="0" applyFill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8" fillId="0" borderId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199" fontId="27" fillId="32" borderId="16">
      <alignment horizontal="center" vertical="center"/>
    </xf>
    <xf numFmtId="1" fontId="59" fillId="33" borderId="0">
      <alignment horizontal="left"/>
    </xf>
    <xf numFmtId="0" fontId="60" fillId="0" borderId="0">
      <alignment horizontal="left"/>
    </xf>
    <xf numFmtId="0" fontId="18" fillId="0" borderId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31" borderId="0" applyNumberFormat="0" applyBorder="0" applyAlignment="0" applyProtection="0"/>
    <xf numFmtId="0" fontId="60" fillId="0" borderId="0">
      <alignment horizontal="left"/>
    </xf>
    <xf numFmtId="0" fontId="18" fillId="0" borderId="0" applyNumberFormat="0" applyFill="0" applyBorder="0" applyAlignment="0" applyProtection="0"/>
    <xf numFmtId="0" fontId="61" fillId="0" borderId="0">
      <alignment horizontal="center" wrapText="1"/>
      <protection locked="0"/>
    </xf>
    <xf numFmtId="0" fontId="18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3" fontId="37" fillId="0" borderId="0"/>
    <xf numFmtId="3" fontId="63" fillId="0" borderId="0"/>
    <xf numFmtId="200" fontId="64" fillId="0" borderId="0" applyFont="0" applyFill="0" applyBorder="0" applyAlignment="0" applyProtection="0"/>
    <xf numFmtId="201" fontId="64" fillId="0" borderId="0" applyFont="0" applyFill="0" applyBorder="0" applyAlignment="0" applyProtection="0"/>
    <xf numFmtId="0" fontId="60" fillId="0" borderId="0">
      <alignment horizontal="right"/>
    </xf>
    <xf numFmtId="202" fontId="1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03" fontId="66" fillId="34" borderId="17"/>
    <xf numFmtId="204" fontId="28" fillId="35" borderId="0" applyNumberFormat="0" applyFont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3" fontId="68" fillId="36" borderId="0">
      <alignment horizontal="center" vertical="center" textRotation="180"/>
    </xf>
    <xf numFmtId="0" fontId="60" fillId="0" borderId="0">
      <alignment horizontal="left"/>
    </xf>
    <xf numFmtId="0" fontId="69" fillId="0" borderId="0" applyNumberFormat="0" applyFill="0" applyBorder="0" applyAlignment="0" applyProtection="0"/>
    <xf numFmtId="0" fontId="33" fillId="8" borderId="0" applyNumberFormat="0" applyFill="0" applyBorder="0" applyAlignment="0" applyProtection="0">
      <protection locked="0"/>
    </xf>
    <xf numFmtId="7" fontId="70" fillId="0" borderId="0" applyNumberFormat="0" applyFont="0" applyAlignment="0"/>
    <xf numFmtId="205" fontId="31" fillId="0" borderId="0" applyFont="0" applyFill="0" applyBorder="0" applyAlignment="0" applyProtection="0"/>
    <xf numFmtId="206" fontId="71" fillId="0" borderId="0" applyFont="0" applyFill="0" applyBorder="0" applyAlignment="0" applyProtection="0"/>
    <xf numFmtId="207" fontId="31" fillId="0" borderId="0" applyFont="0" applyFill="0" applyBorder="0" applyAlignment="0" applyProtection="0"/>
    <xf numFmtId="208" fontId="31" fillId="0" borderId="0" applyFont="0" applyFill="0" applyBorder="0" applyAlignment="0" applyProtection="0"/>
    <xf numFmtId="14" fontId="72" fillId="0" borderId="0" applyNumberFormat="0" applyFill="0" applyBorder="0" applyAlignment="0" applyProtection="0">
      <alignment horizontal="center"/>
    </xf>
    <xf numFmtId="0" fontId="16" fillId="8" borderId="18" applyNumberFormat="0" applyFill="0" applyBorder="0" applyAlignment="0" applyProtection="0">
      <protection locked="0"/>
    </xf>
    <xf numFmtId="0" fontId="61" fillId="0" borderId="19" applyNumberFormat="0" applyFont="0" applyFill="0" applyAlignment="0" applyProtection="0"/>
    <xf numFmtId="0" fontId="61" fillId="0" borderId="19" applyNumberFormat="0" applyFont="0" applyFill="0" applyAlignment="0" applyProtection="0"/>
    <xf numFmtId="0" fontId="61" fillId="0" borderId="19" applyNumberFormat="0" applyFon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209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210" fontId="73" fillId="0" borderId="0">
      <protection locked="0"/>
    </xf>
    <xf numFmtId="211" fontId="27" fillId="0" borderId="0" applyFont="0" applyFill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18" fillId="0" borderId="0"/>
    <xf numFmtId="203" fontId="66" fillId="0" borderId="17"/>
    <xf numFmtId="0" fontId="75" fillId="0" borderId="0"/>
    <xf numFmtId="212" fontId="76" fillId="27" borderId="0"/>
    <xf numFmtId="213" fontId="37" fillId="27" borderId="0"/>
    <xf numFmtId="3" fontId="77" fillId="37" borderId="0"/>
    <xf numFmtId="214" fontId="58" fillId="0" borderId="0"/>
    <xf numFmtId="215" fontId="58" fillId="0" borderId="0"/>
    <xf numFmtId="216" fontId="58" fillId="0" borderId="0"/>
    <xf numFmtId="214" fontId="58" fillId="0" borderId="21"/>
    <xf numFmtId="215" fontId="58" fillId="0" borderId="21"/>
    <xf numFmtId="216" fontId="58" fillId="0" borderId="21"/>
    <xf numFmtId="217" fontId="58" fillId="0" borderId="0"/>
    <xf numFmtId="218" fontId="58" fillId="0" borderId="0"/>
    <xf numFmtId="219" fontId="58" fillId="0" borderId="0"/>
    <xf numFmtId="217" fontId="58" fillId="0" borderId="21"/>
    <xf numFmtId="218" fontId="58" fillId="0" borderId="21"/>
    <xf numFmtId="219" fontId="58" fillId="0" borderId="21"/>
    <xf numFmtId="220" fontId="58" fillId="0" borderId="0">
      <alignment horizontal="right"/>
      <protection locked="0"/>
    </xf>
    <xf numFmtId="221" fontId="58" fillId="0" borderId="0">
      <alignment horizontal="right"/>
      <protection locked="0"/>
    </xf>
    <xf numFmtId="222" fontId="58" fillId="0" borderId="0"/>
    <xf numFmtId="223" fontId="58" fillId="0" borderId="0"/>
    <xf numFmtId="224" fontId="58" fillId="0" borderId="0"/>
    <xf numFmtId="222" fontId="58" fillId="0" borderId="21"/>
    <xf numFmtId="225" fontId="58" fillId="0" borderId="21"/>
    <xf numFmtId="224" fontId="58" fillId="0" borderId="21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8" fillId="38" borderId="9" applyNumberFormat="0" applyAlignment="0" applyProtection="0"/>
    <xf numFmtId="0" fontId="7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80" fillId="39" borderId="0" applyNumberFormat="0" applyFont="0" applyBorder="0" applyAlignment="0">
      <alignment horizontal="center"/>
    </xf>
    <xf numFmtId="0" fontId="81" fillId="0" borderId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0" fontId="84" fillId="0" borderId="0" applyFill="0" applyBorder="0" applyProtection="0">
      <alignment horizontal="center"/>
      <protection locked="0"/>
    </xf>
    <xf numFmtId="0" fontId="85" fillId="0" borderId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2" fillId="40" borderId="22" applyNumberFormat="0" applyAlignment="0" applyProtection="0"/>
    <xf numFmtId="0" fontId="86" fillId="0" borderId="0" applyAlignment="0"/>
    <xf numFmtId="0" fontId="86" fillId="0" borderId="0" applyAlignment="0"/>
    <xf numFmtId="0" fontId="86" fillId="0" borderId="0" applyAlignment="0"/>
    <xf numFmtId="0" fontId="86" fillId="0" borderId="0" applyAlignment="0"/>
    <xf numFmtId="226" fontId="87" fillId="0" borderId="0" applyFill="0" applyBorder="0">
      <alignment vertical="top"/>
    </xf>
    <xf numFmtId="0" fontId="60" fillId="0" borderId="0">
      <alignment horizontal="left"/>
    </xf>
    <xf numFmtId="0" fontId="88" fillId="0" borderId="0" applyNumberFormat="0" applyFill="0" applyBorder="0" applyProtection="0">
      <alignment horizontal="right"/>
    </xf>
    <xf numFmtId="0" fontId="89" fillId="0" borderId="0" applyNumberFormat="0" applyFill="0" applyBorder="0" applyProtection="0">
      <alignment wrapText="1"/>
    </xf>
    <xf numFmtId="0" fontId="90" fillId="0" borderId="0" applyNumberFormat="0" applyFill="0" applyBorder="0" applyProtection="0">
      <alignment horizontal="center" wrapText="1"/>
    </xf>
    <xf numFmtId="0" fontId="91" fillId="41" borderId="0"/>
    <xf numFmtId="227" fontId="92" fillId="0" borderId="0" applyFont="0" applyFill="0" applyBorder="0" applyAlignment="0" applyProtection="0"/>
    <xf numFmtId="228" fontId="93" fillId="0" borderId="0"/>
    <xf numFmtId="228" fontId="93" fillId="0" borderId="0"/>
    <xf numFmtId="228" fontId="93" fillId="0" borderId="0"/>
    <xf numFmtId="228" fontId="93" fillId="0" borderId="0"/>
    <xf numFmtId="228" fontId="93" fillId="0" borderId="0"/>
    <xf numFmtId="228" fontId="93" fillId="0" borderId="0"/>
    <xf numFmtId="228" fontId="93" fillId="0" borderId="0"/>
    <xf numFmtId="228" fontId="93" fillId="0" borderId="0"/>
    <xf numFmtId="166" fontId="61" fillId="0" borderId="0"/>
    <xf numFmtId="40" fontId="94" fillId="0" borderId="0" applyFont="0" applyFill="0" applyBorder="0" applyAlignment="0" applyProtection="0">
      <alignment horizontal="center"/>
    </xf>
    <xf numFmtId="229" fontId="27" fillId="0" borderId="0" applyFont="0" applyFill="0" applyBorder="0" applyAlignment="0" applyProtection="0">
      <alignment horizontal="center"/>
    </xf>
    <xf numFmtId="230" fontId="95" fillId="0" borderId="0" applyFont="0" applyFill="0" applyBorder="0" applyAlignment="0" applyProtection="0">
      <alignment horizontal="right"/>
    </xf>
    <xf numFmtId="231" fontId="95" fillId="0" borderId="0" applyFont="0" applyFill="0" applyBorder="0" applyAlignment="0" applyProtection="0"/>
    <xf numFmtId="232" fontId="63" fillId="0" borderId="0" applyFont="0" applyFill="0" applyBorder="0" applyAlignment="0" applyProtection="0"/>
    <xf numFmtId="233" fontId="96" fillId="0" borderId="0" applyFont="0" applyFill="0" applyBorder="0" applyAlignment="0" applyProtection="0"/>
    <xf numFmtId="234" fontId="9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8" fillId="0" borderId="0" applyFont="0" applyFill="0" applyBorder="0" applyAlignment="0" applyProtection="0"/>
    <xf numFmtId="236" fontId="97" fillId="42" borderId="0" applyFill="0" applyBorder="0" applyAlignment="0">
      <protection locked="0"/>
    </xf>
    <xf numFmtId="236" fontId="73" fillId="0" borderId="0" applyFill="0" applyBorder="0" applyAlignment="0">
      <protection locked="0"/>
    </xf>
    <xf numFmtId="198" fontId="27" fillId="0" borderId="0"/>
    <xf numFmtId="166" fontId="98" fillId="0" borderId="0" applyFont="0" applyFill="0" applyBorder="0" applyAlignment="0" applyProtection="0"/>
    <xf numFmtId="39" fontId="22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/>
    <xf numFmtId="0" fontId="18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6" fontId="62" fillId="0" borderId="0"/>
    <xf numFmtId="0" fontId="18" fillId="0" borderId="0"/>
    <xf numFmtId="0" fontId="18" fillId="0" borderId="0"/>
    <xf numFmtId="0" fontId="18" fillId="43" borderId="24" applyNumberFormat="0" applyFont="0" applyAlignment="0" applyProtection="0"/>
    <xf numFmtId="0" fontId="99" fillId="44" borderId="0">
      <alignment vertical="center"/>
    </xf>
    <xf numFmtId="237" fontId="100" fillId="27" borderId="0">
      <alignment horizontal="left"/>
    </xf>
    <xf numFmtId="0" fontId="101" fillId="0" borderId="0" applyFill="0" applyBorder="0" applyAlignment="0" applyProtection="0">
      <protection locked="0"/>
    </xf>
    <xf numFmtId="212" fontId="76" fillId="37" borderId="0">
      <alignment horizontal="right"/>
    </xf>
    <xf numFmtId="37" fontId="102" fillId="45" borderId="15">
      <alignment horizontal="right"/>
    </xf>
    <xf numFmtId="212" fontId="103" fillId="46" borderId="0">
      <alignment horizontal="left"/>
    </xf>
    <xf numFmtId="2" fontId="27" fillId="34" borderId="0"/>
    <xf numFmtId="0" fontId="104" fillId="0" borderId="0">
      <alignment horizontal="left"/>
    </xf>
    <xf numFmtId="0" fontId="26" fillId="0" borderId="0"/>
    <xf numFmtId="0" fontId="105" fillId="0" borderId="0">
      <alignment horizontal="left"/>
    </xf>
    <xf numFmtId="0" fontId="60" fillId="0" borderId="0">
      <alignment horizontal="left"/>
    </xf>
    <xf numFmtId="238" fontId="106" fillId="0" borderId="0" applyFont="0" applyFill="0" applyBorder="0" applyAlignment="0" applyProtection="0"/>
    <xf numFmtId="239" fontId="27" fillId="0" borderId="0" applyFont="0" applyFill="0" applyBorder="0" applyAlignment="0" applyProtection="0"/>
    <xf numFmtId="8" fontId="73" fillId="0" borderId="0" applyBorder="0"/>
    <xf numFmtId="240" fontId="27" fillId="0" borderId="0" applyFont="0" applyFill="0" applyBorder="0" applyAlignment="0" applyProtection="0"/>
    <xf numFmtId="241" fontId="95" fillId="0" borderId="0" applyFont="0" applyFill="0" applyBorder="0" applyAlignment="0" applyProtection="0">
      <alignment horizontal="right"/>
    </xf>
    <xf numFmtId="242" fontId="96" fillId="0" borderId="0" applyFont="0" applyFill="0" applyBorder="0" applyAlignment="0" applyProtection="0"/>
    <xf numFmtId="243" fontId="96" fillId="0" borderId="0" applyFont="0" applyFill="0" applyBorder="0" applyAlignment="0" applyProtection="0"/>
    <xf numFmtId="244" fontId="96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5" fillId="0" borderId="0" applyFont="0" applyFill="0" applyBorder="0" applyAlignment="0" applyProtection="0">
      <alignment horizontal="right"/>
    </xf>
    <xf numFmtId="247" fontId="22" fillId="0" borderId="0" applyFont="0" applyFill="0" applyBorder="0" applyAlignment="0" applyProtection="0"/>
    <xf numFmtId="7" fontId="22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248" fontId="18" fillId="0" borderId="0" applyFont="0" applyFill="0" applyBorder="0" applyAlignment="0" applyProtection="0"/>
    <xf numFmtId="165" fontId="107" fillId="0" borderId="0" applyFill="0" applyBorder="0">
      <alignment horizontal="right"/>
    </xf>
    <xf numFmtId="0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250" fontId="18" fillId="0" borderId="0" applyFont="0" applyFill="0" applyBorder="0" applyAlignment="0" applyProtection="0"/>
    <xf numFmtId="49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251" fontId="18" fillId="0" borderId="0" applyFont="0" applyFill="0" applyBorder="0" applyAlignment="0" applyProtection="0"/>
    <xf numFmtId="252" fontId="18" fillId="0" borderId="0" applyFont="0" applyFill="0" applyBorder="0" applyAlignment="0" applyProtection="0"/>
    <xf numFmtId="191" fontId="18" fillId="0" borderId="0" applyFont="0" applyFill="0" applyBorder="0" applyAlignment="0" applyProtection="0"/>
    <xf numFmtId="37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249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7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253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5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5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56" fontId="18" fillId="0" borderId="0" applyFont="0" applyFill="0" applyBorder="0" applyAlignment="0" applyProtection="0"/>
    <xf numFmtId="257" fontId="18" fillId="0" borderId="0" applyFont="0" applyFill="0" applyBorder="0" applyAlignment="0" applyProtection="0"/>
    <xf numFmtId="258" fontId="18" fillId="0" borderId="0" applyFont="0" applyFill="0" applyBorder="0" applyAlignment="0" applyProtection="0"/>
    <xf numFmtId="259" fontId="18" fillId="0" borderId="0" applyFont="0" applyFill="0" applyBorder="0" applyAlignment="0" applyProtection="0"/>
    <xf numFmtId="7" fontId="18" fillId="0" borderId="0" applyFont="0" applyFill="0" applyBorder="0" applyAlignment="0" applyProtection="0"/>
    <xf numFmtId="260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261" fontId="18" fillId="0" borderId="0" applyFont="0" applyFill="0" applyBorder="0" applyAlignment="0" applyProtection="0"/>
    <xf numFmtId="262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263" fontId="18" fillId="0" borderId="0" applyFont="0" applyFill="0" applyBorder="0" applyAlignment="0" applyProtection="0"/>
    <xf numFmtId="186" fontId="18" fillId="0" borderId="0" applyFont="0" applyFill="0" applyBorder="0" applyAlignment="0" applyProtection="0"/>
    <xf numFmtId="264" fontId="18" fillId="0" borderId="0" applyFont="0" applyFill="0" applyBorder="0" applyAlignment="0" applyProtection="0"/>
    <xf numFmtId="265" fontId="18" fillId="0" borderId="0" applyFont="0" applyFill="0" applyBorder="0" applyAlignment="0" applyProtection="0"/>
    <xf numFmtId="266" fontId="18" fillId="0" borderId="0" applyFont="0" applyFill="0" applyBorder="0" applyAlignment="0" applyProtection="0"/>
    <xf numFmtId="267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68" fontId="18" fillId="0" borderId="0" applyFont="0" applyFill="0" applyBorder="0" applyAlignment="0" applyProtection="0"/>
    <xf numFmtId="25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" fontId="18" fillId="0" borderId="0" applyFont="0" applyFill="0" applyBorder="0" applyAlignment="0" applyProtection="0"/>
    <xf numFmtId="0" fontId="57" fillId="0" borderId="25" applyNumberFormat="0">
      <alignment vertical="center"/>
    </xf>
    <xf numFmtId="203" fontId="66" fillId="32" borderId="0"/>
    <xf numFmtId="269" fontId="18" fillId="0" borderId="0"/>
    <xf numFmtId="0" fontId="108" fillId="18" borderId="9" applyNumberFormat="0" applyAlignment="0" applyProtection="0"/>
    <xf numFmtId="0" fontId="109" fillId="38" borderId="26" applyNumberFormat="0" applyAlignment="0" applyProtection="0"/>
    <xf numFmtId="214" fontId="58" fillId="27" borderId="27">
      <protection locked="0"/>
    </xf>
    <xf numFmtId="215" fontId="58" fillId="27" borderId="27">
      <protection locked="0"/>
    </xf>
    <xf numFmtId="216" fontId="58" fillId="27" borderId="27">
      <protection locked="0"/>
    </xf>
    <xf numFmtId="270" fontId="58" fillId="27" borderId="27">
      <protection locked="0"/>
    </xf>
    <xf numFmtId="271" fontId="58" fillId="27" borderId="27">
      <protection locked="0"/>
    </xf>
    <xf numFmtId="272" fontId="58" fillId="27" borderId="27">
      <protection locked="0"/>
    </xf>
    <xf numFmtId="217" fontId="58" fillId="27" borderId="27">
      <protection locked="0"/>
    </xf>
    <xf numFmtId="220" fontId="58" fillId="47" borderId="27">
      <alignment horizontal="right"/>
      <protection locked="0"/>
    </xf>
    <xf numFmtId="221" fontId="58" fillId="47" borderId="27">
      <alignment horizontal="right"/>
      <protection locked="0"/>
    </xf>
    <xf numFmtId="42" fontId="110" fillId="0" borderId="0" applyNumberFormat="0" applyFill="0" applyBorder="0" applyAlignment="0"/>
    <xf numFmtId="0" fontId="58" fillId="34" borderId="27">
      <alignment horizontal="left"/>
      <protection locked="0"/>
    </xf>
    <xf numFmtId="49" fontId="58" fillId="33" borderId="27">
      <alignment horizontal="left" vertical="top" wrapText="1"/>
      <protection locked="0"/>
    </xf>
    <xf numFmtId="222" fontId="58" fillId="27" borderId="27">
      <protection locked="0"/>
    </xf>
    <xf numFmtId="225" fontId="58" fillId="27" borderId="27">
      <protection locked="0"/>
    </xf>
    <xf numFmtId="224" fontId="58" fillId="27" borderId="27">
      <protection locked="0"/>
    </xf>
    <xf numFmtId="49" fontId="58" fillId="33" borderId="27">
      <alignment horizontal="left"/>
      <protection locked="0"/>
    </xf>
    <xf numFmtId="237" fontId="58" fillId="27" borderId="27">
      <alignment horizontal="left" indent="1"/>
      <protection locked="0"/>
    </xf>
    <xf numFmtId="0" fontId="32" fillId="12" borderId="0" applyNumberFormat="0" applyFont="0" applyBorder="0" applyAlignment="0" applyProtection="0">
      <protection locked="0"/>
    </xf>
    <xf numFmtId="273" fontId="111" fillId="0" borderId="0">
      <protection locked="0"/>
    </xf>
    <xf numFmtId="274" fontId="31" fillId="0" borderId="0" applyFont="0" applyFill="0" applyBorder="0" applyAlignment="0" applyProtection="0"/>
    <xf numFmtId="17" fontId="112" fillId="0" borderId="0" applyFill="0" applyBorder="0">
      <alignment horizontal="right"/>
    </xf>
    <xf numFmtId="275" fontId="31" fillId="0" borderId="0" applyFont="0" applyFill="0" applyBorder="0" applyAlignment="0" applyProtection="0"/>
    <xf numFmtId="276" fontId="95" fillId="0" borderId="0" applyFont="0" applyFill="0" applyBorder="0" applyAlignment="0" applyProtection="0"/>
    <xf numFmtId="277" fontId="18" fillId="0" borderId="0" applyFont="0" applyFill="0" applyBorder="0" applyProtection="0">
      <alignment horizontal="right"/>
    </xf>
    <xf numFmtId="14" fontId="21" fillId="0" borderId="0"/>
    <xf numFmtId="42" fontId="113" fillId="0" borderId="0"/>
    <xf numFmtId="278" fontId="113" fillId="0" borderId="0"/>
    <xf numFmtId="166" fontId="114" fillId="0" borderId="0"/>
    <xf numFmtId="39" fontId="115" fillId="0" borderId="0"/>
    <xf numFmtId="0" fontId="60" fillId="0" borderId="0">
      <alignment horizontal="left"/>
    </xf>
    <xf numFmtId="27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8" fillId="0" borderId="0">
      <protection locked="0"/>
    </xf>
    <xf numFmtId="0" fontId="116" fillId="0" borderId="0">
      <protection locked="0"/>
    </xf>
    <xf numFmtId="0" fontId="18" fillId="0" borderId="0">
      <protection locked="0"/>
    </xf>
    <xf numFmtId="0" fontId="28" fillId="0" borderId="0" applyNumberFormat="0" applyFill="0" applyBorder="0" applyAlignment="0" applyProtection="0"/>
    <xf numFmtId="0" fontId="117" fillId="15" borderId="0" applyNumberFormat="0" applyBorder="0" applyAlignment="0" applyProtection="0"/>
    <xf numFmtId="165" fontId="70" fillId="0" borderId="0"/>
    <xf numFmtId="42" fontId="31" fillId="0" borderId="0"/>
    <xf numFmtId="42" fontId="27" fillId="0" borderId="0" applyFill="0" applyBorder="0" applyAlignment="0" applyProtection="0"/>
    <xf numFmtId="280" fontId="95" fillId="0" borderId="28" applyNumberFormat="0" applyFont="0" applyFill="0" applyAlignment="0" applyProtection="0"/>
    <xf numFmtId="44" fontId="118" fillId="0" borderId="0" applyFill="0" applyBorder="0" applyAlignment="0" applyProtection="0"/>
    <xf numFmtId="3" fontId="32" fillId="0" borderId="21" applyNumberFormat="0" applyBorder="0"/>
    <xf numFmtId="3" fontId="32" fillId="0" borderId="21" applyNumberFormat="0" applyBorder="0"/>
    <xf numFmtId="0" fontId="119" fillId="0" borderId="0" applyNumberFormat="0" applyFill="0" applyBorder="0" applyAlignment="0" applyProtection="0"/>
    <xf numFmtId="38" fontId="21" fillId="0" borderId="0" applyFont="0" applyFill="0" applyBorder="0" applyAlignment="0" applyProtection="0"/>
    <xf numFmtId="281" fontId="120" fillId="0" borderId="0" applyFont="0" applyFill="0" applyBorder="0" applyAlignment="0" applyProtection="0"/>
    <xf numFmtId="41" fontId="121" fillId="0" borderId="0" applyFont="0" applyFill="0" applyBorder="0" applyAlignment="0" applyProtection="0"/>
    <xf numFmtId="41" fontId="120" fillId="0" borderId="0" applyFont="0" applyFill="0" applyBorder="0" applyAlignment="0" applyProtection="0"/>
    <xf numFmtId="281" fontId="27" fillId="0" borderId="0" applyFont="0" applyFill="0" applyBorder="0" applyAlignment="0" applyProtection="0"/>
    <xf numFmtId="281" fontId="120" fillId="0" borderId="0" applyFont="0" applyFill="0" applyBorder="0" applyAlignment="0" applyProtection="0"/>
    <xf numFmtId="282" fontId="122" fillId="0" borderId="0" applyFont="0" applyFill="0" applyBorder="0" applyAlignment="0" applyProtection="0"/>
    <xf numFmtId="283" fontId="34" fillId="0" borderId="0" applyFont="0" applyFill="0" applyBorder="0" applyAlignment="0" applyProtection="0"/>
    <xf numFmtId="282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281" fontId="122" fillId="0" borderId="0" applyFont="0" applyFill="0" applyBorder="0" applyAlignment="0" applyProtection="0"/>
    <xf numFmtId="284" fontId="120" fillId="0" borderId="0" applyFont="0" applyFill="0" applyBorder="0" applyAlignment="0" applyProtection="0"/>
    <xf numFmtId="281" fontId="120" fillId="0" borderId="0" applyFont="0" applyFill="0" applyBorder="0" applyAlignment="0" applyProtection="0"/>
    <xf numFmtId="282" fontId="34" fillId="0" borderId="0" applyFont="0" applyFill="0" applyBorder="0" applyAlignment="0" applyProtection="0"/>
    <xf numFmtId="41" fontId="120" fillId="0" borderId="0" applyFont="0" applyFill="0" applyBorder="0" applyAlignment="0" applyProtection="0"/>
    <xf numFmtId="281" fontId="120" fillId="0" borderId="0" applyFont="0" applyFill="0" applyBorder="0" applyAlignment="0" applyProtection="0"/>
    <xf numFmtId="282" fontId="123" fillId="0" borderId="0" applyFont="0" applyFill="0" applyBorder="0" applyAlignment="0" applyProtection="0"/>
    <xf numFmtId="281" fontId="120" fillId="0" borderId="0" applyFont="0" applyFill="0" applyBorder="0" applyAlignment="0" applyProtection="0"/>
    <xf numFmtId="281" fontId="120" fillId="0" borderId="0" applyFont="0" applyFill="0" applyBorder="0" applyAlignment="0" applyProtection="0"/>
    <xf numFmtId="281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20" fillId="0" borderId="0" applyFont="0" applyFill="0" applyBorder="0" applyAlignment="0" applyProtection="0"/>
    <xf numFmtId="282" fontId="34" fillId="0" borderId="0" applyFont="0" applyFill="0" applyBorder="0" applyAlignment="0" applyProtection="0"/>
    <xf numFmtId="283" fontId="34" fillId="0" borderId="0" applyFont="0" applyFill="0" applyBorder="0" applyAlignment="0" applyProtection="0"/>
    <xf numFmtId="285" fontId="122" fillId="0" borderId="0" applyFont="0" applyFill="0" applyBorder="0" applyAlignment="0" applyProtection="0"/>
    <xf numFmtId="40" fontId="21" fillId="0" borderId="0" applyFont="0" applyFill="0" applyBorder="0" applyAlignment="0" applyProtection="0"/>
    <xf numFmtId="286" fontId="120" fillId="0" borderId="0" applyFont="0" applyFill="0" applyBorder="0" applyAlignment="0" applyProtection="0"/>
    <xf numFmtId="286" fontId="27" fillId="0" borderId="0" applyFont="0" applyFill="0" applyBorder="0" applyAlignment="0" applyProtection="0"/>
    <xf numFmtId="286" fontId="120" fillId="0" borderId="0" applyFont="0" applyFill="0" applyBorder="0" applyAlignment="0" applyProtection="0"/>
    <xf numFmtId="287" fontId="122" fillId="0" borderId="0" applyFont="0" applyFill="0" applyBorder="0" applyAlignment="0" applyProtection="0"/>
    <xf numFmtId="0" fontId="34" fillId="0" borderId="0" applyFont="0" applyFill="0" applyBorder="0" applyAlignment="0" applyProtection="0"/>
    <xf numFmtId="287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286" fontId="122" fillId="0" borderId="0" applyFont="0" applyFill="0" applyBorder="0" applyAlignment="0" applyProtection="0"/>
    <xf numFmtId="288" fontId="120" fillId="0" borderId="0" applyFont="0" applyFill="0" applyBorder="0" applyAlignment="0" applyProtection="0"/>
    <xf numFmtId="286" fontId="120" fillId="0" borderId="0" applyFont="0" applyFill="0" applyBorder="0" applyAlignment="0" applyProtection="0"/>
    <xf numFmtId="287" fontId="34" fillId="0" borderId="0" applyFont="0" applyFill="0" applyBorder="0" applyAlignment="0" applyProtection="0"/>
    <xf numFmtId="43" fontId="120" fillId="0" borderId="0" applyFont="0" applyFill="0" applyBorder="0" applyAlignment="0" applyProtection="0"/>
    <xf numFmtId="286" fontId="120" fillId="0" borderId="0" applyFont="0" applyFill="0" applyBorder="0" applyAlignment="0" applyProtection="0"/>
    <xf numFmtId="287" fontId="123" fillId="0" borderId="0" applyFont="0" applyFill="0" applyBorder="0" applyAlignment="0" applyProtection="0"/>
    <xf numFmtId="286" fontId="120" fillId="0" borderId="0" applyFont="0" applyFill="0" applyBorder="0" applyAlignment="0" applyProtection="0"/>
    <xf numFmtId="286" fontId="120" fillId="0" borderId="0" applyFont="0" applyFill="0" applyBorder="0" applyAlignment="0" applyProtection="0"/>
    <xf numFmtId="286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120" fillId="0" borderId="0" applyFont="0" applyFill="0" applyBorder="0" applyAlignment="0" applyProtection="0"/>
    <xf numFmtId="287" fontId="34" fillId="0" borderId="0" applyFont="0" applyFill="0" applyBorder="0" applyAlignment="0" applyProtection="0"/>
    <xf numFmtId="209" fontId="34" fillId="0" borderId="0" applyFont="0" applyFill="0" applyBorder="0" applyAlignment="0" applyProtection="0"/>
    <xf numFmtId="289" fontId="122" fillId="0" borderId="0" applyFont="0" applyFill="0" applyBorder="0" applyAlignment="0" applyProtection="0"/>
    <xf numFmtId="203" fontId="66" fillId="48" borderId="0"/>
    <xf numFmtId="0" fontId="18" fillId="0" borderId="0">
      <protection locked="0"/>
    </xf>
    <xf numFmtId="290" fontId="124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290" fontId="124" fillId="0" borderId="0">
      <protection locked="0"/>
    </xf>
    <xf numFmtId="0" fontId="18" fillId="0" borderId="0">
      <protection locked="0"/>
    </xf>
    <xf numFmtId="0" fontId="125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5" fillId="28" borderId="0" applyNumberFormat="0" applyBorder="0" applyAlignment="0" applyProtection="0"/>
    <xf numFmtId="0" fontId="5" fillId="3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1" fontId="127" fillId="0" borderId="0" applyFont="0" applyFill="0" applyBorder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9" fillId="18" borderId="9" applyNumberFormat="0" applyAlignment="0" applyProtection="0"/>
    <xf numFmtId="0" fontId="129" fillId="18" borderId="9" applyNumberFormat="0" applyAlignment="0" applyProtection="0"/>
    <xf numFmtId="0" fontId="128" fillId="18" borderId="9" applyNumberFormat="0" applyAlignment="0" applyProtection="0"/>
    <xf numFmtId="0" fontId="130" fillId="0" borderId="0">
      <alignment horizontal="center"/>
    </xf>
    <xf numFmtId="0" fontId="131" fillId="0" borderId="0"/>
    <xf numFmtId="165" fontId="131" fillId="0" borderId="0"/>
    <xf numFmtId="166" fontId="131" fillId="0" borderId="0"/>
    <xf numFmtId="0" fontId="79" fillId="0" borderId="0"/>
    <xf numFmtId="0" fontId="132" fillId="0" borderId="0"/>
    <xf numFmtId="291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94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95" fontId="18" fillId="0" borderId="0" applyFont="0" applyFill="0" applyBorder="0" applyAlignment="0" applyProtection="0"/>
    <xf numFmtId="296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94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5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1" fontId="18" fillId="0" borderId="0" applyFont="0" applyFill="0" applyBorder="0" applyAlignment="0" applyProtection="0"/>
    <xf numFmtId="291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7" fontId="18" fillId="0" borderId="0" applyFont="0" applyFill="0" applyBorder="0" applyAlignment="0" applyProtection="0"/>
    <xf numFmtId="292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298" fontId="133" fillId="0" borderId="0" applyFon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9" fontId="37" fillId="0" borderId="0" applyNumberFormat="0" applyFill="0" applyBorder="0" applyProtection="0">
      <alignment horizontal="center" vertical="top"/>
    </xf>
    <xf numFmtId="299" fontId="135" fillId="0" borderId="0" applyBorder="0">
      <alignment horizontal="right" vertical="top"/>
    </xf>
    <xf numFmtId="300" fontId="37" fillId="0" borderId="0" applyBorder="0">
      <alignment horizontal="right" vertical="top"/>
    </xf>
    <xf numFmtId="300" fontId="135" fillId="0" borderId="0" applyBorder="0">
      <alignment horizontal="right" vertical="top"/>
    </xf>
    <xf numFmtId="301" fontId="37" fillId="0" borderId="0" applyFill="0" applyBorder="0">
      <alignment horizontal="right" vertical="top"/>
    </xf>
    <xf numFmtId="302" fontId="136" fillId="0" borderId="0" applyFill="0">
      <alignment horizontal="right" vertical="top"/>
    </xf>
    <xf numFmtId="303" fontId="37" fillId="0" borderId="0" applyFill="0" applyBorder="0">
      <alignment horizontal="right" vertical="top"/>
    </xf>
    <xf numFmtId="304" fontId="37" fillId="0" borderId="0" applyFill="0" applyBorder="0">
      <alignment horizontal="right" vertical="top"/>
    </xf>
    <xf numFmtId="0" fontId="137" fillId="0" borderId="0">
      <alignment horizontal="left"/>
    </xf>
    <xf numFmtId="0" fontId="137" fillId="0" borderId="14">
      <alignment horizontal="right" wrapText="1"/>
    </xf>
    <xf numFmtId="185" fontId="137" fillId="0" borderId="14">
      <alignment horizontal="right"/>
    </xf>
    <xf numFmtId="185" fontId="138" fillId="0" borderId="29">
      <alignment horizontal="right" wrapText="1"/>
    </xf>
    <xf numFmtId="185" fontId="138" fillId="0" borderId="29">
      <alignment horizontal="right" wrapText="1"/>
    </xf>
    <xf numFmtId="193" fontId="48" fillId="0" borderId="14">
      <alignment horizontal="left"/>
    </xf>
    <xf numFmtId="0" fontId="139" fillId="0" borderId="0">
      <alignment vertical="center"/>
    </xf>
    <xf numFmtId="305" fontId="139" fillId="0" borderId="0">
      <alignment horizontal="left" vertical="center"/>
    </xf>
    <xf numFmtId="306" fontId="140" fillId="0" borderId="0">
      <alignment vertical="center"/>
    </xf>
    <xf numFmtId="0" fontId="101" fillId="0" borderId="0">
      <alignment vertical="center"/>
    </xf>
    <xf numFmtId="193" fontId="48" fillId="0" borderId="14">
      <alignment horizontal="left"/>
    </xf>
    <xf numFmtId="193" fontId="48" fillId="0" borderId="14">
      <alignment horizontal="left"/>
    </xf>
    <xf numFmtId="193" fontId="141" fillId="0" borderId="29">
      <alignment horizontal="left"/>
    </xf>
    <xf numFmtId="193" fontId="141" fillId="0" borderId="29">
      <alignment horizontal="left"/>
    </xf>
    <xf numFmtId="193" fontId="142" fillId="0" borderId="0" applyFill="0" applyBorder="0">
      <alignment vertical="top"/>
    </xf>
    <xf numFmtId="193" fontId="143" fillId="0" borderId="0" applyFill="0" applyBorder="0" applyProtection="0">
      <alignment vertical="top"/>
    </xf>
    <xf numFmtId="193" fontId="144" fillId="0" borderId="0">
      <alignment vertical="top"/>
    </xf>
    <xf numFmtId="193" fontId="37" fillId="0" borderId="0">
      <alignment horizontal="center"/>
    </xf>
    <xf numFmtId="193" fontId="145" fillId="0" borderId="14">
      <alignment horizontal="center"/>
    </xf>
    <xf numFmtId="193" fontId="145" fillId="0" borderId="14">
      <alignment horizontal="center"/>
    </xf>
    <xf numFmtId="193" fontId="146" fillId="0" borderId="29">
      <alignment horizontal="center"/>
    </xf>
    <xf numFmtId="193" fontId="146" fillId="0" borderId="29">
      <alignment horizontal="center"/>
    </xf>
    <xf numFmtId="41" fontId="37" fillId="0" borderId="14" applyFill="0" applyBorder="0" applyProtection="0">
      <alignment horizontal="right" vertical="top"/>
    </xf>
    <xf numFmtId="41" fontId="37" fillId="0" borderId="29" applyFill="0" applyBorder="0" applyProtection="0">
      <alignment horizontal="right" vertical="top"/>
    </xf>
    <xf numFmtId="41" fontId="31" fillId="0" borderId="0" applyFill="0" applyBorder="0" applyAlignment="0" applyProtection="0">
      <alignment horizontal="right" vertical="top"/>
    </xf>
    <xf numFmtId="305" fontId="62" fillId="0" borderId="0">
      <alignment horizontal="left" vertical="center"/>
    </xf>
    <xf numFmtId="193" fontId="62" fillId="0" borderId="0"/>
    <xf numFmtId="193" fontId="147" fillId="0" borderId="0"/>
    <xf numFmtId="193" fontId="148" fillId="0" borderId="0"/>
    <xf numFmtId="193" fontId="148" fillId="0" borderId="0"/>
    <xf numFmtId="193" fontId="149" fillId="0" borderId="0"/>
    <xf numFmtId="193" fontId="18" fillId="0" borderId="0"/>
    <xf numFmtId="193" fontId="150" fillId="0" borderId="0">
      <alignment horizontal="left" vertical="top"/>
    </xf>
    <xf numFmtId="193" fontId="150" fillId="0" borderId="0">
      <alignment horizontal="left" vertical="top"/>
    </xf>
    <xf numFmtId="193" fontId="151" fillId="0" borderId="0">
      <alignment horizontal="left" vertical="top"/>
    </xf>
    <xf numFmtId="0" fontId="37" fillId="0" borderId="0" applyFill="0" applyBorder="0">
      <alignment horizontal="left" vertical="top" wrapText="1"/>
    </xf>
    <xf numFmtId="0" fontId="136" fillId="0" borderId="0">
      <alignment horizontal="left" vertical="top" wrapText="1"/>
    </xf>
    <xf numFmtId="0" fontId="152" fillId="0" borderId="0">
      <alignment horizontal="left" vertical="top" wrapText="1"/>
    </xf>
    <xf numFmtId="0" fontId="135" fillId="0" borderId="0">
      <alignment horizontal="left" vertical="top" wrapText="1"/>
    </xf>
    <xf numFmtId="307" fontId="18" fillId="49" borderId="0">
      <alignment horizontal="right" vertical="center"/>
    </xf>
    <xf numFmtId="308" fontId="85" fillId="0" borderId="0" applyBorder="0"/>
    <xf numFmtId="203" fontId="66" fillId="34" borderId="0"/>
    <xf numFmtId="307" fontId="18" fillId="49" borderId="0">
      <alignment horizontal="right" vertical="center"/>
    </xf>
    <xf numFmtId="307" fontId="18" fillId="49" borderId="0">
      <alignment horizontal="right" vertical="center"/>
    </xf>
    <xf numFmtId="307" fontId="18" fillId="49" borderId="0">
      <alignment horizontal="right" vertical="center"/>
    </xf>
    <xf numFmtId="307" fontId="18" fillId="49" borderId="0">
      <alignment horizontal="right" vertical="center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0" fontId="18" fillId="0" borderId="0">
      <protection locked="0"/>
    </xf>
    <xf numFmtId="309" fontId="153" fillId="0" borderId="15">
      <alignment horizontal="center"/>
    </xf>
    <xf numFmtId="0" fontId="18" fillId="0" borderId="0" applyFont="0" applyFill="0" applyBorder="0" applyAlignment="0" applyProtection="0"/>
    <xf numFmtId="309" fontId="153" fillId="0" borderId="15">
      <alignment horizontal="center"/>
    </xf>
    <xf numFmtId="309" fontId="153" fillId="0" borderId="15">
      <alignment horizontal="center"/>
    </xf>
    <xf numFmtId="309" fontId="153" fillId="0" borderId="15">
      <alignment horizontal="center"/>
    </xf>
    <xf numFmtId="309" fontId="153" fillId="0" borderId="15">
      <alignment horizontal="center"/>
    </xf>
    <xf numFmtId="309" fontId="153" fillId="0" borderId="15">
      <alignment horizontal="center"/>
    </xf>
    <xf numFmtId="309" fontId="153" fillId="0" borderId="15">
      <alignment horizontal="center"/>
    </xf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" fontId="154" fillId="0" borderId="0" applyNumberFormat="0" applyFont="0" applyFill="0" applyBorder="0" applyAlignment="0" applyProtection="0">
      <alignment horizontal="left"/>
    </xf>
    <xf numFmtId="0" fontId="18" fillId="0" borderId="0">
      <protection locked="0"/>
    </xf>
    <xf numFmtId="310" fontId="116" fillId="0" borderId="0">
      <protection locked="0"/>
    </xf>
    <xf numFmtId="0" fontId="18" fillId="0" borderId="0">
      <protection locked="0"/>
    </xf>
    <xf numFmtId="3" fontId="18" fillId="0" borderId="0" applyFont="0" applyFill="0" applyBorder="0" applyAlignment="0" applyProtection="0"/>
    <xf numFmtId="0" fontId="18" fillId="0" borderId="0">
      <protection locked="0"/>
    </xf>
    <xf numFmtId="311" fontId="116" fillId="0" borderId="0">
      <protection locked="0"/>
    </xf>
    <xf numFmtId="0" fontId="18" fillId="0" borderId="0">
      <protection locked="0"/>
    </xf>
    <xf numFmtId="3" fontId="18" fillId="0" borderId="0" applyFont="0" applyFill="0" applyBorder="0" applyAlignment="0" applyProtection="0"/>
    <xf numFmtId="273" fontId="111" fillId="0" borderId="0">
      <protection locked="0"/>
    </xf>
    <xf numFmtId="203" fontId="27" fillId="0" borderId="0" applyFill="0" applyBorder="0">
      <alignment horizontal="right"/>
    </xf>
    <xf numFmtId="0" fontId="155" fillId="0" borderId="0">
      <alignment horizontal="left"/>
    </xf>
    <xf numFmtId="0" fontId="156" fillId="0" borderId="0">
      <alignment horizontal="left"/>
    </xf>
    <xf numFmtId="0" fontId="157" fillId="0" borderId="0">
      <alignment horizontal="left"/>
    </xf>
    <xf numFmtId="0" fontId="157" fillId="0" borderId="0" applyNumberFormat="0" applyFill="0" applyBorder="0" applyProtection="0">
      <alignment horizontal="left"/>
    </xf>
    <xf numFmtId="0" fontId="157" fillId="0" borderId="0">
      <alignment horizontal="left"/>
    </xf>
    <xf numFmtId="212" fontId="158" fillId="50" borderId="0"/>
    <xf numFmtId="213" fontId="158" fillId="50" borderId="0"/>
    <xf numFmtId="312" fontId="63" fillId="0" borderId="0">
      <alignment horizontal="right"/>
    </xf>
    <xf numFmtId="212" fontId="77" fillId="51" borderId="0">
      <alignment horizontal="right"/>
    </xf>
    <xf numFmtId="0" fontId="159" fillId="52" borderId="0"/>
    <xf numFmtId="3" fontId="160" fillId="53" borderId="15">
      <alignment horizontal="right" vertical="center"/>
    </xf>
    <xf numFmtId="1" fontId="27" fillId="37" borderId="15"/>
    <xf numFmtId="313" fontId="161" fillId="0" borderId="0"/>
    <xf numFmtId="203" fontId="66" fillId="0" borderId="0"/>
    <xf numFmtId="0" fontId="60" fillId="0" borderId="0">
      <alignment horizontal="left"/>
    </xf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3" fontId="162" fillId="0" borderId="0"/>
    <xf numFmtId="314" fontId="163" fillId="0" borderId="0"/>
    <xf numFmtId="38" fontId="32" fillId="10" borderId="0" applyNumberFormat="0" applyBorder="0" applyAlignment="0" applyProtection="0"/>
    <xf numFmtId="0" fontId="66" fillId="0" borderId="0" applyBorder="0">
      <alignment horizontal="left"/>
    </xf>
    <xf numFmtId="277" fontId="27" fillId="54" borderId="15" applyNumberFormat="0" applyFont="0" applyAlignment="0"/>
    <xf numFmtId="315" fontId="95" fillId="0" borderId="0" applyFont="0" applyFill="0" applyBorder="0" applyAlignment="0" applyProtection="0">
      <alignment horizontal="right"/>
    </xf>
    <xf numFmtId="316" fontId="66" fillId="0" borderId="0"/>
    <xf numFmtId="0" fontId="112" fillId="0" borderId="0"/>
    <xf numFmtId="0" fontId="164" fillId="0" borderId="0">
      <alignment horizontal="left"/>
    </xf>
    <xf numFmtId="0" fontId="165" fillId="0" borderId="0" applyProtection="0">
      <alignment horizontal="right" vertical="top"/>
    </xf>
    <xf numFmtId="0" fontId="89" fillId="0" borderId="30" applyNumberFormat="0" applyAlignment="0" applyProtection="0">
      <alignment horizontal="left" vertical="center"/>
    </xf>
    <xf numFmtId="0" fontId="89" fillId="0" borderId="31">
      <alignment horizontal="left" vertical="center"/>
    </xf>
    <xf numFmtId="0" fontId="166" fillId="0" borderId="0"/>
    <xf numFmtId="0" fontId="167" fillId="0" borderId="0">
      <alignment horizontal="centerContinuous" vertical="center"/>
    </xf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9" fillId="0" borderId="0">
      <alignment horizontal="left"/>
    </xf>
    <xf numFmtId="0" fontId="170" fillId="0" borderId="33">
      <alignment horizontal="left" vertical="top"/>
    </xf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2" fillId="0" borderId="0">
      <alignment horizontal="left"/>
    </xf>
    <xf numFmtId="0" fontId="173" fillId="0" borderId="33">
      <alignment horizontal="left" vertical="top"/>
    </xf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74" fillId="0" borderId="0">
      <alignment horizontal="left"/>
    </xf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84" fillId="0" borderId="0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0" fontId="84" fillId="0" borderId="8" applyFill="0" applyAlignment="0" applyProtection="0">
      <protection locked="0"/>
    </xf>
    <xf numFmtId="273" fontId="175" fillId="0" borderId="0">
      <protection locked="0"/>
    </xf>
    <xf numFmtId="273" fontId="175" fillId="0" borderId="0">
      <protection locked="0"/>
    </xf>
    <xf numFmtId="167" fontId="176" fillId="0" borderId="0">
      <alignment horizontal="left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" fontId="177" fillId="50" borderId="8">
      <alignment horizontal="center"/>
    </xf>
    <xf numFmtId="167" fontId="178" fillId="0" borderId="0" applyNumberFormat="0" applyFill="0" applyBorder="0" applyAlignment="0" applyProtection="0">
      <alignment horizontal="center" vertical="top" wrapText="1"/>
    </xf>
    <xf numFmtId="167" fontId="179" fillId="0" borderId="0" applyNumberFormat="0" applyFill="0" applyBorder="0" applyAlignment="0" applyProtection="0"/>
    <xf numFmtId="0" fontId="180" fillId="55" borderId="0" applyNumberFormat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/>
    <xf numFmtId="0" fontId="182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49" fontId="66" fillId="0" borderId="0">
      <alignment horizontal="left"/>
    </xf>
    <xf numFmtId="49" fontId="186" fillId="0" borderId="0">
      <alignment horizontal="left"/>
    </xf>
    <xf numFmtId="1" fontId="34" fillId="0" borderId="0" applyFont="0" applyFill="0" applyBorder="0" applyAlignment="0" applyProtection="0"/>
    <xf numFmtId="1" fontId="27" fillId="0" borderId="0" applyFont="0" applyFill="0" applyBorder="0" applyAlignment="0" applyProtection="0"/>
    <xf numFmtId="49" fontId="66" fillId="0" borderId="0"/>
    <xf numFmtId="253" fontId="34" fillId="0" borderId="0" applyFont="0" applyFill="0" applyBorder="0" applyAlignment="0" applyProtection="0"/>
    <xf numFmtId="49" fontId="66" fillId="0" borderId="0"/>
    <xf numFmtId="49" fontId="66" fillId="0" borderId="0"/>
    <xf numFmtId="49" fontId="66" fillId="0" borderId="0">
      <alignment vertical="top"/>
    </xf>
    <xf numFmtId="0" fontId="185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185" fillId="0" borderId="0" applyNumberFormat="0" applyFill="0" applyBorder="0" applyAlignment="0" applyProtection="0">
      <alignment vertical="top"/>
      <protection locked="0"/>
    </xf>
    <xf numFmtId="0" fontId="60" fillId="0" borderId="0">
      <alignment horizontal="left"/>
    </xf>
    <xf numFmtId="212" fontId="76" fillId="32" borderId="0"/>
    <xf numFmtId="317" fontId="61" fillId="0" borderId="0" applyFill="0" applyBorder="0">
      <alignment vertical="top"/>
    </xf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18" fillId="0" borderId="0" applyNumberFormat="0" applyFill="0" applyBorder="0" applyAlignment="0" applyProtection="0"/>
    <xf numFmtId="0" fontId="128" fillId="18" borderId="9" applyNumberFormat="0" applyAlignment="0" applyProtection="0"/>
    <xf numFmtId="213" fontId="189" fillId="12" borderId="0"/>
    <xf numFmtId="10" fontId="32" fillId="54" borderId="15" applyNumberFormat="0" applyBorder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0" fontId="128" fillId="18" borderId="9" applyNumberFormat="0" applyAlignment="0" applyProtection="0"/>
    <xf numFmtId="166" fontId="190" fillId="56" borderId="0"/>
    <xf numFmtId="0" fontId="191" fillId="0" borderId="36"/>
    <xf numFmtId="9" fontId="192" fillId="0" borderId="36" applyFill="0" applyAlignment="0" applyProtection="0"/>
    <xf numFmtId="0" fontId="193" fillId="0" borderId="36"/>
    <xf numFmtId="37" fontId="114" fillId="10" borderId="0" applyFont="0" applyBorder="0" applyProtection="0"/>
    <xf numFmtId="277" fontId="27" fillId="54" borderId="0" applyNumberFormat="0" applyFont="0" applyBorder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253" fontId="70" fillId="54" borderId="8" applyNumberFormat="0" applyFont="0" applyAlignment="0" applyProtection="0">
      <alignment horizontal="center"/>
      <protection locked="0"/>
    </xf>
    <xf numFmtId="318" fontId="194" fillId="0" borderId="0"/>
    <xf numFmtId="319" fontId="194" fillId="0" borderId="0"/>
    <xf numFmtId="0" fontId="195" fillId="57" borderId="0" applyNumberFormat="0" applyBorder="0" applyProtection="0"/>
    <xf numFmtId="0" fontId="196" fillId="58" borderId="0" applyNumberFormat="0"/>
    <xf numFmtId="0" fontId="67" fillId="14" borderId="0" applyNumberFormat="0" applyBorder="0" applyAlignment="0" applyProtection="0"/>
    <xf numFmtId="0" fontId="197" fillId="44" borderId="0">
      <alignment vertical="center"/>
    </xf>
    <xf numFmtId="320" fontId="198" fillId="0" borderId="37">
      <alignment horizontal="center"/>
    </xf>
    <xf numFmtId="0" fontId="199" fillId="0" borderId="0"/>
    <xf numFmtId="0" fontId="199" fillId="0" borderId="0" applyAlignment="0"/>
    <xf numFmtId="198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167" fontId="32" fillId="0" borderId="0" applyNumberFormat="0" applyProtection="0">
      <alignment horizontal="left" vertical="top" wrapText="1"/>
    </xf>
    <xf numFmtId="321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7" fillId="0" borderId="0" applyFont="0" applyFill="0" applyBorder="0" applyAlignment="0" applyProtection="0"/>
    <xf numFmtId="0" fontId="200" fillId="0" borderId="23" applyNumberFormat="0" applyFill="0" applyAlignment="0" applyProtection="0"/>
    <xf numFmtId="0" fontId="201" fillId="40" borderId="22" applyNumberFormat="0" applyAlignment="0" applyProtection="0"/>
    <xf numFmtId="1" fontId="202" fillId="1" borderId="38">
      <protection locked="0"/>
    </xf>
    <xf numFmtId="0" fontId="203" fillId="0" borderId="0" applyNumberFormat="0" applyFill="0" applyBorder="0" applyAlignment="0" applyProtection="0">
      <alignment vertical="top"/>
      <protection locked="0"/>
    </xf>
    <xf numFmtId="38" fontId="204" fillId="0" borderId="0"/>
    <xf numFmtId="38" fontId="205" fillId="0" borderId="0"/>
    <xf numFmtId="38" fontId="206" fillId="0" borderId="0"/>
    <xf numFmtId="38" fontId="207" fillId="0" borderId="0"/>
    <xf numFmtId="0" fontId="63" fillId="0" borderId="0"/>
    <xf numFmtId="0" fontId="63" fillId="0" borderId="0"/>
    <xf numFmtId="250" fontId="37" fillId="10" borderId="0" applyFont="0"/>
    <xf numFmtId="0" fontId="58" fillId="0" borderId="0"/>
    <xf numFmtId="0" fontId="208" fillId="0" borderId="0"/>
    <xf numFmtId="0" fontId="209" fillId="0" borderId="0">
      <alignment horizontal="center"/>
    </xf>
    <xf numFmtId="322" fontId="210" fillId="0" borderId="0" applyNumberFormat="0" applyFill="0" applyBorder="0" applyAlignment="0" applyProtection="0"/>
    <xf numFmtId="0" fontId="32" fillId="0" borderId="0" applyNumberFormat="0" applyFill="0" applyBorder="0" applyProtection="0">
      <alignment horizontal="left"/>
    </xf>
    <xf numFmtId="0" fontId="211" fillId="0" borderId="0" applyNumberFormat="0" applyFill="0" applyBorder="0" applyAlignment="0" applyProtection="0">
      <alignment vertical="top"/>
      <protection locked="0"/>
    </xf>
    <xf numFmtId="0" fontId="212" fillId="0" borderId="0" applyNumberFormat="0" applyFill="0" applyBorder="0" applyAlignment="0" applyProtection="0">
      <alignment vertical="top"/>
      <protection locked="0"/>
    </xf>
    <xf numFmtId="37" fontId="18" fillId="0" borderId="0" applyNumberFormat="0" applyFill="0" applyBorder="0" applyAlignment="0" applyProtection="0"/>
    <xf numFmtId="37" fontId="213" fillId="0" borderId="0" applyNumberFormat="0" applyFill="0" applyBorder="0" applyAlignment="0" applyProtection="0">
      <alignment horizontal="right"/>
    </xf>
    <xf numFmtId="0" fontId="83" fillId="0" borderId="23" applyNumberFormat="0" applyFill="0" applyAlignment="0" applyProtection="0"/>
    <xf numFmtId="0" fontId="83" fillId="0" borderId="23" applyNumberFormat="0" applyFill="0" applyAlignment="0" applyProtection="0"/>
    <xf numFmtId="166" fontId="18" fillId="59" borderId="0"/>
    <xf numFmtId="0" fontId="214" fillId="0" borderId="0"/>
    <xf numFmtId="0" fontId="18" fillId="60" borderId="0" applyNumberFormat="0" applyFont="0" applyBorder="0" applyAlignment="0"/>
    <xf numFmtId="323" fontId="18" fillId="61" borderId="39" applyNumberFormat="0" applyFont="0" applyBorder="0" applyAlignment="0"/>
    <xf numFmtId="17" fontId="31" fillId="0" borderId="0"/>
    <xf numFmtId="3" fontId="27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15" fillId="0" borderId="0" applyNumberFormat="0" applyFill="0" applyBorder="0" applyAlignment="0" applyProtection="0"/>
    <xf numFmtId="14" fontId="198" fillId="0" borderId="37">
      <alignment horizontal="center"/>
    </xf>
    <xf numFmtId="0" fontId="60" fillId="0" borderId="0">
      <alignment horizontal="left"/>
    </xf>
    <xf numFmtId="324" fontId="198" fillId="0" borderId="37"/>
    <xf numFmtId="40" fontId="132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6" fillId="0" borderId="0" applyFont="0"/>
    <xf numFmtId="32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32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2" fillId="0" borderId="0" applyFont="0" applyFill="0" applyBorder="0" applyAlignment="0" applyProtection="0"/>
    <xf numFmtId="23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235" fontId="85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293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32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8" fillId="0" borderId="0" applyFont="0" applyFill="0" applyBorder="0" applyAlignment="0" applyProtection="0"/>
    <xf numFmtId="227" fontId="32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3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227" fontId="32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51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27" fontId="32" fillId="0" borderId="0" applyFont="0" applyFill="0" applyBorder="0" applyAlignment="0" applyProtection="0"/>
    <xf numFmtId="227" fontId="32" fillId="0" borderId="0" applyFont="0" applyFill="0" applyBorder="0" applyAlignment="0" applyProtection="0"/>
    <xf numFmtId="227" fontId="32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29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31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32" fontId="18" fillId="0" borderId="0" applyFont="0" applyFill="0" applyBorder="0" applyAlignment="0" applyProtection="0"/>
    <xf numFmtId="332" fontId="18" fillId="0" borderId="0" applyFont="0" applyFill="0" applyBorder="0" applyAlignment="0" applyProtection="0"/>
    <xf numFmtId="332" fontId="18" fillId="0" borderId="0" applyFont="0" applyFill="0" applyBorder="0" applyAlignment="0" applyProtection="0"/>
    <xf numFmtId="332" fontId="18" fillId="0" borderId="0" applyFont="0" applyFill="0" applyBorder="0" applyAlignment="0" applyProtection="0"/>
    <xf numFmtId="332" fontId="18" fillId="0" borderId="0" applyFont="0" applyFill="0" applyBorder="0" applyAlignment="0" applyProtection="0"/>
    <xf numFmtId="332" fontId="18" fillId="0" borderId="0" applyFont="0" applyFill="0" applyBorder="0" applyAlignment="0" applyProtection="0"/>
    <xf numFmtId="33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334" fontId="18" fillId="0" borderId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32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327" fontId="12" fillId="0" borderId="0" applyFont="0" applyFill="0" applyBorder="0" applyAlignment="0" applyProtection="0"/>
    <xf numFmtId="32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27" fontId="12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33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32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32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36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8" fillId="0" borderId="0" applyFont="0" applyFill="0" applyBorder="0" applyAlignment="0" applyProtection="0"/>
    <xf numFmtId="335" fontId="18" fillId="0" borderId="0" applyFont="0" applyFill="0" applyBorder="0" applyAlignment="0" applyProtection="0"/>
    <xf numFmtId="33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33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35" fontId="18" fillId="0" borderId="0" applyFont="0" applyFill="0" applyBorder="0" applyAlignment="0" applyProtection="0"/>
    <xf numFmtId="337" fontId="18" fillId="0" borderId="0" applyFont="0" applyFill="0" applyBorder="0" applyAlignment="0" applyProtection="0"/>
    <xf numFmtId="33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235" fontId="18" fillId="0" borderId="0" applyFont="0" applyFill="0" applyBorder="0" applyAlignment="0" applyProtection="0"/>
    <xf numFmtId="33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17" fillId="0" borderId="0" applyFont="0" applyFill="0" applyBorder="0" applyAlignment="0" applyProtection="0"/>
    <xf numFmtId="327" fontId="132" fillId="0" borderId="0" applyFont="0" applyFill="0" applyBorder="0" applyAlignment="0" applyProtection="0"/>
    <xf numFmtId="325" fontId="18" fillId="0" borderId="0" applyFont="0" applyFill="0" applyBorder="0" applyAlignment="0" applyProtection="0"/>
    <xf numFmtId="331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327" fontId="12" fillId="0" borderId="0" applyFont="0" applyFill="0" applyBorder="0" applyAlignment="0" applyProtection="0"/>
    <xf numFmtId="32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325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25" fontId="18" fillId="0" borderId="0" applyFont="0" applyFill="0" applyBorder="0" applyAlignment="0" applyProtection="0"/>
    <xf numFmtId="235" fontId="18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8" fillId="0" borderId="0" applyFont="0" applyFill="0" applyBorder="0" applyAlignment="0" applyProtection="0"/>
    <xf numFmtId="339" fontId="18" fillId="0" borderId="0" applyFont="0" applyFill="0" applyBorder="0" applyAlignment="0" applyProtection="0"/>
    <xf numFmtId="37" fontId="18" fillId="0" borderId="0" applyFont="0" applyFill="0" applyBorder="0" applyAlignment="0" applyProtection="0"/>
    <xf numFmtId="340" fontId="18" fillId="0" borderId="0" applyFont="0" applyFill="0" applyBorder="0" applyAlignment="0" applyProtection="0"/>
    <xf numFmtId="3" fontId="28" fillId="0" borderId="0"/>
    <xf numFmtId="0" fontId="18" fillId="0" borderId="19"/>
    <xf numFmtId="3" fontId="28" fillId="0" borderId="0"/>
    <xf numFmtId="341" fontId="218" fillId="0" borderId="0" applyFont="0" applyFill="0" applyBorder="0" applyAlignment="0" applyProtection="0"/>
    <xf numFmtId="342" fontId="2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343" fontId="18" fillId="0" borderId="0" applyFont="0" applyFill="0" applyBorder="0" applyAlignment="0" applyProtection="0"/>
    <xf numFmtId="345" fontId="18" fillId="0" borderId="0" applyFont="0" applyFill="0" applyBorder="0" applyAlignment="0" applyProtection="0"/>
    <xf numFmtId="346" fontId="18" fillId="0" borderId="0" applyFont="0" applyFill="0" applyBorder="0" applyAlignment="0" applyProtection="0"/>
    <xf numFmtId="0" fontId="18" fillId="0" borderId="0">
      <protection locked="0"/>
    </xf>
    <xf numFmtId="347" fontId="116" fillId="0" borderId="0">
      <protection locked="0"/>
    </xf>
    <xf numFmtId="0" fontId="18" fillId="0" borderId="0">
      <protection locked="0"/>
    </xf>
    <xf numFmtId="348" fontId="18" fillId="0" borderId="0" applyFont="0" applyFill="0" applyBorder="0" applyAlignment="0" applyProtection="0"/>
    <xf numFmtId="4" fontId="66" fillId="0" borderId="0" applyFont="0" applyAlignment="0">
      <alignment horizontal="center"/>
    </xf>
    <xf numFmtId="3" fontId="219" fillId="0" borderId="0" applyNumberFormat="0">
      <alignment horizontal="right"/>
    </xf>
    <xf numFmtId="349" fontId="95" fillId="0" borderId="0" applyFont="0" applyFill="0" applyBorder="0" applyProtection="0">
      <alignment horizontal="right"/>
    </xf>
    <xf numFmtId="350" fontId="27" fillId="0" borderId="0" applyFill="0" applyBorder="0" applyProtection="0">
      <alignment horizontal="right"/>
    </xf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0" fillId="11" borderId="0" applyNumberFormat="0" applyBorder="0" applyAlignment="0" applyProtection="0"/>
    <xf numFmtId="0" fontId="221" fillId="56" borderId="0" applyNumberFormat="0" applyFont="0" applyBorder="0" applyAlignment="0">
      <protection hidden="1"/>
    </xf>
    <xf numFmtId="0" fontId="222" fillId="55" borderId="0" applyAlignment="0"/>
    <xf numFmtId="0" fontId="223" fillId="62" borderId="0" applyAlignment="0"/>
    <xf numFmtId="0" fontId="224" fillId="0" borderId="0" applyAlignment="0"/>
    <xf numFmtId="351" fontId="225" fillId="0" borderId="0"/>
    <xf numFmtId="351" fontId="225" fillId="0" borderId="0"/>
    <xf numFmtId="0" fontId="225" fillId="0" borderId="0"/>
    <xf numFmtId="0" fontId="2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6" fillId="0" borderId="0"/>
    <xf numFmtId="0" fontId="18" fillId="0" borderId="0"/>
    <xf numFmtId="0" fontId="226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226" fillId="0" borderId="0"/>
    <xf numFmtId="0" fontId="18" fillId="0" borderId="0"/>
    <xf numFmtId="0" fontId="226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29" fillId="0" borderId="0"/>
    <xf numFmtId="0" fontId="18" fillId="0" borderId="0"/>
    <xf numFmtId="0" fontId="29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226" fillId="0" borderId="0"/>
    <xf numFmtId="0" fontId="18" fillId="0" borderId="0"/>
    <xf numFmtId="0" fontId="226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226" fillId="0" borderId="0"/>
    <xf numFmtId="0" fontId="226" fillId="0" borderId="0"/>
    <xf numFmtId="0" fontId="226" fillId="0" borderId="0"/>
    <xf numFmtId="0" fontId="18" fillId="0" borderId="0"/>
    <xf numFmtId="0" fontId="226" fillId="0" borderId="0"/>
    <xf numFmtId="0" fontId="217" fillId="0" borderId="0"/>
    <xf numFmtId="0" fontId="18" fillId="0" borderId="0"/>
    <xf numFmtId="0" fontId="217" fillId="0" borderId="0"/>
    <xf numFmtId="0" fontId="12" fillId="0" borderId="0"/>
    <xf numFmtId="0" fontId="18" fillId="0" borderId="0"/>
    <xf numFmtId="0" fontId="12" fillId="0" borderId="0"/>
    <xf numFmtId="0" fontId="132" fillId="0" borderId="0"/>
    <xf numFmtId="0" fontId="18" fillId="0" borderId="0"/>
    <xf numFmtId="0" fontId="1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6" fillId="0" borderId="0"/>
    <xf numFmtId="0" fontId="18" fillId="0" borderId="0"/>
    <xf numFmtId="352" fontId="18" fillId="0" borderId="0"/>
    <xf numFmtId="353" fontId="18" fillId="0" borderId="0"/>
    <xf numFmtId="0" fontId="226" fillId="0" borderId="0"/>
    <xf numFmtId="0" fontId="2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26" fillId="0" borderId="0"/>
    <xf numFmtId="0" fontId="18" fillId="0" borderId="0"/>
    <xf numFmtId="0" fontId="18" fillId="0" borderId="0"/>
    <xf numFmtId="0" fontId="226" fillId="0" borderId="0"/>
    <xf numFmtId="0" fontId="1" fillId="0" borderId="0"/>
    <xf numFmtId="0" fontId="226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226" fillId="0" borderId="0"/>
    <xf numFmtId="0" fontId="2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2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8" fillId="0" borderId="0"/>
    <xf numFmtId="354" fontId="227" fillId="0" borderId="0"/>
    <xf numFmtId="0" fontId="1" fillId="0" borderId="0"/>
    <xf numFmtId="0" fontId="18" fillId="0" borderId="0"/>
    <xf numFmtId="0" fontId="1" fillId="0" borderId="0"/>
    <xf numFmtId="354" fontId="227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40"/>
    <xf numFmtId="0" fontId="18" fillId="0" borderId="40"/>
    <xf numFmtId="0" fontId="12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32" fillId="0" borderId="0"/>
    <xf numFmtId="0" fontId="12" fillId="0" borderId="0"/>
    <xf numFmtId="0" fontId="12" fillId="0" borderId="0"/>
    <xf numFmtId="0" fontId="226" fillId="0" borderId="0"/>
    <xf numFmtId="0" fontId="18" fillId="0" borderId="0"/>
    <xf numFmtId="0" fontId="12" fillId="0" borderId="0"/>
    <xf numFmtId="0" fontId="12" fillId="0" borderId="0"/>
    <xf numFmtId="0" fontId="2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226" fillId="0" borderId="0"/>
    <xf numFmtId="0" fontId="18" fillId="0" borderId="0"/>
    <xf numFmtId="0" fontId="18" fillId="0" borderId="0"/>
    <xf numFmtId="0" fontId="18" fillId="0" borderId="0"/>
    <xf numFmtId="0" fontId="226" fillId="0" borderId="0"/>
    <xf numFmtId="0" fontId="226" fillId="0" borderId="0"/>
    <xf numFmtId="0" fontId="18" fillId="0" borderId="0"/>
    <xf numFmtId="0" fontId="2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26" fillId="0" borderId="0"/>
    <xf numFmtId="0" fontId="1" fillId="0" borderId="0"/>
    <xf numFmtId="0" fontId="63" fillId="0" borderId="0"/>
    <xf numFmtId="0" fontId="18" fillId="0" borderId="0"/>
    <xf numFmtId="0" fontId="18" fillId="0" borderId="0"/>
    <xf numFmtId="0" fontId="1" fillId="0" borderId="0"/>
    <xf numFmtId="0" fontId="226" fillId="0" borderId="0"/>
    <xf numFmtId="0" fontId="1" fillId="0" borderId="0"/>
    <xf numFmtId="0" fontId="226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6" fillId="0" borderId="0"/>
    <xf numFmtId="0" fontId="63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>
      <alignment wrapText="1"/>
    </xf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4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32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18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6" fillId="0" borderId="0"/>
    <xf numFmtId="0" fontId="1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18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18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22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63" fillId="0" borderId="0"/>
    <xf numFmtId="0" fontId="18" fillId="0" borderId="0"/>
    <xf numFmtId="0" fontId="18" fillId="0" borderId="0"/>
    <xf numFmtId="194" fontId="18" fillId="0" borderId="0"/>
    <xf numFmtId="0" fontId="1" fillId="0" borderId="0"/>
    <xf numFmtId="0" fontId="1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194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8" fillId="0" borderId="0"/>
    <xf numFmtId="0" fontId="12" fillId="0" borderId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" fillId="2" borderId="1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2" fillId="2" borderId="1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2" fillId="2" borderId="1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8" fillId="43" borderId="24" applyNumberFormat="0" applyFont="0" applyAlignment="0" applyProtection="0"/>
    <xf numFmtId="0" fontId="12" fillId="43" borderId="24" applyNumberFormat="0" applyFont="0" applyAlignment="0" applyProtection="0"/>
    <xf numFmtId="0" fontId="18" fillId="43" borderId="24" applyNumberFormat="0" applyFont="0" applyAlignment="0" applyProtection="0"/>
    <xf numFmtId="0" fontId="12" fillId="43" borderId="24" applyNumberFormat="0" applyFont="0" applyAlignment="0" applyProtection="0"/>
    <xf numFmtId="1" fontId="153" fillId="0" borderId="15">
      <alignment horizontal="center"/>
    </xf>
    <xf numFmtId="3" fontId="18" fillId="0" borderId="0" applyAlignment="0">
      <alignment horizontal="center"/>
    </xf>
    <xf numFmtId="3" fontId="18" fillId="0" borderId="0" applyAlignment="0">
      <alignment horizontal="center"/>
    </xf>
    <xf numFmtId="1" fontId="153" fillId="0" borderId="15">
      <alignment horizontal="center"/>
    </xf>
    <xf numFmtId="1" fontId="153" fillId="0" borderId="15">
      <alignment horizontal="center"/>
    </xf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85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2" fillId="0" borderId="0" applyFont="0" applyFill="0" applyBorder="0" applyAlignment="0" applyProtection="0"/>
    <xf numFmtId="0" fontId="1" fillId="0" borderId="0"/>
    <xf numFmtId="9" fontId="2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229" fillId="0" borderId="0" applyFill="0" applyBorder="0" applyAlignment="0" applyProtection="0"/>
    <xf numFmtId="9" fontId="18" fillId="0" borderId="0" applyFont="0" applyFill="0" applyBorder="0" applyAlignment="0" applyProtection="0"/>
    <xf numFmtId="10" fontId="229" fillId="0" borderId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30" fillId="0" borderId="0" applyFill="0" applyBorder="0" applyAlignment="0" applyProtection="0"/>
    <xf numFmtId="3" fontId="18" fillId="0" borderId="0" applyFill="0" applyBorder="0" applyAlignment="0" applyProtection="0"/>
    <xf numFmtId="3" fontId="230" fillId="0" borderId="0" applyFill="0" applyBorder="0" applyAlignment="0" applyProtection="0"/>
    <xf numFmtId="356" fontId="231" fillId="0" borderId="0" applyFill="0" applyBorder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228" fillId="38" borderId="26" applyNumberFormat="0" applyAlignment="0" applyProtection="0"/>
    <xf numFmtId="0" fontId="74" fillId="15" borderId="0" applyNumberFormat="0" applyBorder="0" applyAlignment="0" applyProtection="0"/>
    <xf numFmtId="0" fontId="232" fillId="63" borderId="0" applyAlignment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33" fillId="0" borderId="41" applyFill="0" applyProtection="0">
      <alignment horizontal="right" wrapText="1"/>
    </xf>
    <xf numFmtId="0" fontId="233" fillId="0" borderId="0" applyFill="0" applyProtection="0">
      <alignment wrapText="1"/>
    </xf>
    <xf numFmtId="354" fontId="234" fillId="0" borderId="42" applyNumberFormat="0" applyFill="0" applyAlignment="0" applyProtection="0"/>
    <xf numFmtId="0" fontId="2" fillId="0" borderId="0" applyAlignment="0" applyProtection="0"/>
    <xf numFmtId="0" fontId="234" fillId="0" borderId="43" applyNumberFormat="0" applyFill="0" applyAlignment="0" applyProtection="0"/>
    <xf numFmtId="37" fontId="229" fillId="56" borderId="0" applyNumberFormat="0" applyFont="0" applyBorder="0" applyAlignment="0" applyProtection="0"/>
    <xf numFmtId="0" fontId="228" fillId="38" borderId="26" applyNumberFormat="0" applyAlignment="0" applyProtection="0"/>
    <xf numFmtId="0" fontId="101" fillId="0" borderId="0" applyNumberFormat="0" applyFont="0" applyAlignment="0">
      <alignment horizontal="center"/>
    </xf>
    <xf numFmtId="0" fontId="85" fillId="0" borderId="0" applyNumberFormat="0" applyBorder="0" applyAlignment="0"/>
    <xf numFmtId="0" fontId="235" fillId="0" borderId="0" applyAlignment="0"/>
    <xf numFmtId="0" fontId="236" fillId="0" borderId="0" applyAlignment="0"/>
    <xf numFmtId="0" fontId="16" fillId="0" borderId="0" applyAlignment="0"/>
    <xf numFmtId="0" fontId="134" fillId="0" borderId="0" applyNumberFormat="0" applyFill="0" applyBorder="0" applyAlignment="0" applyProtection="0"/>
    <xf numFmtId="0" fontId="237" fillId="0" borderId="0" applyAlignment="0"/>
    <xf numFmtId="0" fontId="33" fillId="0" borderId="0" applyAlignment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9" fillId="0" borderId="0" applyAlignment="0"/>
    <xf numFmtId="0" fontId="238" fillId="0" borderId="0" applyNumberFormat="0" applyFill="0" applyBorder="0" applyAlignment="0" applyProtection="0"/>
    <xf numFmtId="0" fontId="168" fillId="0" borderId="32" applyNumberFormat="0" applyFill="0" applyAlignment="0" applyProtection="0"/>
    <xf numFmtId="0" fontId="171" fillId="0" borderId="34" applyNumberFormat="0" applyFill="0" applyAlignment="0" applyProtection="0"/>
    <xf numFmtId="0" fontId="126" fillId="0" borderId="35" applyNumberFormat="0" applyFill="0" applyAlignment="0" applyProtection="0"/>
    <xf numFmtId="0" fontId="126" fillId="0" borderId="0" applyNumberFormat="0" applyFill="0" applyBorder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68" fillId="0" borderId="32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71" fillId="0" borderId="34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126" fillId="0" borderId="35" applyNumberFormat="0" applyFill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38" fillId="0" borderId="0" applyNumberFormat="0" applyFill="0" applyBorder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18" fillId="0" borderId="45" applyNumberFormat="0" applyFont="0" applyFill="0" applyAlignment="0" applyProtection="0"/>
    <xf numFmtId="0" fontId="18" fillId="0" borderId="45" applyNumberFormat="0" applyFon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240" fillId="0" borderId="44" applyNumberFormat="0" applyFill="0" applyAlignment="0" applyProtection="0"/>
    <xf numFmtId="0" fontId="82" fillId="40" borderId="22" applyNumberFormat="0" applyAlignment="0" applyProtection="0"/>
    <xf numFmtId="38" fontId="132" fillId="0" borderId="0" applyFont="0" applyFill="0" applyBorder="0" applyAlignment="0" applyProtection="0"/>
    <xf numFmtId="40" fontId="132" fillId="0" borderId="0" applyFont="0" applyFill="0" applyBorder="0" applyAlignment="0" applyProtection="0"/>
    <xf numFmtId="357" fontId="18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1" fillId="0" borderId="0"/>
    <xf numFmtId="0" fontId="242" fillId="0" borderId="0"/>
  </cellStyleXfs>
  <cellXfs count="139">
    <xf numFmtId="0" fontId="0" fillId="0" borderId="0" xfId="0"/>
    <xf numFmtId="0" fontId="0" fillId="4" borderId="0" xfId="0" applyFill="1"/>
    <xf numFmtId="164" fontId="5" fillId="4" borderId="0" xfId="0" applyNumberFormat="1" applyFont="1" applyFill="1"/>
    <xf numFmtId="0" fontId="6" fillId="0" borderId="0" xfId="0" applyFont="1" applyFill="1" applyAlignment="1">
      <alignment vertical="center"/>
    </xf>
    <xf numFmtId="0" fontId="5" fillId="4" borderId="0" xfId="0" applyFont="1" applyFill="1"/>
    <xf numFmtId="0" fontId="0" fillId="0" borderId="0" xfId="0" applyFill="1"/>
    <xf numFmtId="164" fontId="3" fillId="4" borderId="0" xfId="0" applyNumberFormat="1" applyFont="1" applyFill="1"/>
    <xf numFmtId="0" fontId="7" fillId="0" borderId="0" xfId="0" applyFont="1"/>
    <xf numFmtId="0" fontId="8" fillId="4" borderId="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17" fontId="8" fillId="4" borderId="4" xfId="0" quotePrefix="1" applyNumberFormat="1" applyFont="1" applyFill="1" applyBorder="1" applyAlignment="1">
      <alignment horizontal="center" vertical="center"/>
    </xf>
    <xf numFmtId="0" fontId="5" fillId="0" borderId="0" xfId="0" applyFont="1"/>
    <xf numFmtId="0" fontId="0" fillId="4" borderId="0" xfId="0" applyFill="1" applyAlignment="1">
      <alignment horizontal="right"/>
    </xf>
    <xf numFmtId="0" fontId="9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9" fillId="7" borderId="0" xfId="0" applyFont="1" applyFill="1" applyAlignment="1">
      <alignment vertical="center"/>
    </xf>
    <xf numFmtId="164" fontId="10" fillId="8" borderId="0" xfId="0" applyNumberFormat="1" applyFont="1" applyFill="1" applyAlignment="1">
      <alignment vertical="center"/>
    </xf>
    <xf numFmtId="164" fontId="9" fillId="7" borderId="2" xfId="0" applyNumberFormat="1" applyFont="1" applyFill="1" applyBorder="1" applyAlignment="1">
      <alignment vertical="center"/>
    </xf>
    <xf numFmtId="164" fontId="10" fillId="4" borderId="0" xfId="0" applyNumberFormat="1" applyFont="1" applyFill="1" applyAlignment="1">
      <alignment vertical="center"/>
    </xf>
    <xf numFmtId="164" fontId="9" fillId="7" borderId="0" xfId="0" applyNumberFormat="1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3" fontId="10" fillId="8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0" fontId="11" fillId="7" borderId="0" xfId="0" applyFont="1" applyFill="1" applyAlignment="1">
      <alignment horizontal="left" vertical="center" indent="2"/>
    </xf>
    <xf numFmtId="165" fontId="13" fillId="8" borderId="7" xfId="2" applyNumberFormat="1" applyFont="1" applyFill="1" applyBorder="1" applyAlignment="1">
      <alignment vertical="center"/>
    </xf>
    <xf numFmtId="165" fontId="9" fillId="7" borderId="2" xfId="1" applyNumberFormat="1" applyFont="1" applyFill="1" applyBorder="1" applyAlignment="1">
      <alignment vertical="center"/>
    </xf>
    <xf numFmtId="165" fontId="11" fillId="4" borderId="2" xfId="0" applyNumberFormat="1" applyFont="1" applyFill="1" applyBorder="1" applyAlignment="1">
      <alignment vertical="center"/>
    </xf>
    <xf numFmtId="165" fontId="9" fillId="7" borderId="0" xfId="1" applyNumberFormat="1" applyFont="1" applyFill="1" applyAlignment="1">
      <alignment vertical="center"/>
    </xf>
    <xf numFmtId="165" fontId="9" fillId="4" borderId="0" xfId="1" applyNumberFormat="1" applyFont="1" applyFill="1" applyAlignment="1">
      <alignment vertical="center"/>
    </xf>
    <xf numFmtId="165" fontId="0" fillId="4" borderId="0" xfId="0" applyNumberFormat="1" applyFill="1"/>
    <xf numFmtId="165" fontId="9" fillId="4" borderId="2" xfId="1" applyNumberFormat="1" applyFont="1" applyFill="1" applyBorder="1" applyAlignment="1">
      <alignment vertical="center"/>
    </xf>
    <xf numFmtId="165" fontId="14" fillId="4" borderId="0" xfId="0" applyNumberFormat="1" applyFont="1" applyFill="1" applyBorder="1" applyAlignment="1">
      <alignment vertical="center"/>
    </xf>
    <xf numFmtId="0" fontId="15" fillId="4" borderId="0" xfId="0" applyFont="1" applyFill="1" applyAlignment="1">
      <alignment vertical="center"/>
    </xf>
    <xf numFmtId="164" fontId="10" fillId="8" borderId="7" xfId="0" applyNumberFormat="1" applyFont="1" applyFill="1" applyBorder="1" applyAlignment="1">
      <alignment vertical="center"/>
    </xf>
    <xf numFmtId="164" fontId="9" fillId="4" borderId="2" xfId="0" applyNumberFormat="1" applyFont="1" applyFill="1" applyBorder="1" applyAlignment="1">
      <alignment vertical="center"/>
    </xf>
    <xf numFmtId="164" fontId="10" fillId="4" borderId="7" xfId="0" applyNumberFormat="1" applyFont="1" applyFill="1" applyBorder="1" applyAlignment="1">
      <alignment vertical="center"/>
    </xf>
    <xf numFmtId="164" fontId="10" fillId="4" borderId="0" xfId="0" applyNumberFormat="1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165" fontId="13" fillId="8" borderId="7" xfId="0" applyNumberFormat="1" applyFont="1" applyFill="1" applyBorder="1" applyAlignment="1">
      <alignment vertical="center"/>
    </xf>
    <xf numFmtId="165" fontId="13" fillId="4" borderId="7" xfId="0" applyNumberFormat="1" applyFont="1" applyFill="1" applyBorder="1" applyAlignment="1">
      <alignment vertical="center"/>
    </xf>
    <xf numFmtId="165" fontId="13" fillId="4" borderId="0" xfId="0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/>
    </xf>
    <xf numFmtId="9" fontId="17" fillId="4" borderId="0" xfId="1" applyFont="1" applyFill="1" applyBorder="1" applyAlignment="1">
      <alignment horizontal="center" vertical="center"/>
    </xf>
    <xf numFmtId="164" fontId="9" fillId="0" borderId="0" xfId="0" applyNumberFormat="1" applyFont="1" applyFill="1" applyAlignment="1">
      <alignment vertical="center"/>
    </xf>
    <xf numFmtId="0" fontId="17" fillId="4" borderId="0" xfId="0" applyFont="1" applyFill="1" applyAlignment="1">
      <alignment vertical="center"/>
    </xf>
    <xf numFmtId="165" fontId="9" fillId="0" borderId="0" xfId="1" applyNumberFormat="1" applyFont="1" applyAlignment="1">
      <alignment vertical="center"/>
    </xf>
    <xf numFmtId="164" fontId="0" fillId="4" borderId="0" xfId="0" applyNumberFormat="1" applyFill="1"/>
    <xf numFmtId="165" fontId="9" fillId="0" borderId="0" xfId="1" applyNumberFormat="1" applyFont="1" applyFill="1" applyAlignment="1">
      <alignment vertical="center"/>
    </xf>
    <xf numFmtId="10" fontId="9" fillId="0" borderId="0" xfId="1" applyNumberFormat="1" applyFont="1" applyFill="1" applyAlignment="1">
      <alignment vertical="center"/>
    </xf>
    <xf numFmtId="164" fontId="0" fillId="0" borderId="0" xfId="0" applyNumberFormat="1" applyFill="1"/>
    <xf numFmtId="164" fontId="0" fillId="0" borderId="0" xfId="0" applyNumberFormat="1" applyFill="1" applyBorder="1"/>
    <xf numFmtId="164" fontId="4" fillId="0" borderId="0" xfId="0" applyNumberFormat="1" applyFont="1" applyFill="1" applyBorder="1"/>
    <xf numFmtId="0" fontId="0" fillId="0" borderId="0" xfId="0" applyBorder="1"/>
    <xf numFmtId="0" fontId="243" fillId="0" borderId="0" xfId="0" applyFont="1" applyAlignment="1">
      <alignment vertical="center"/>
    </xf>
    <xf numFmtId="0" fontId="243" fillId="0" borderId="0" xfId="0" applyFont="1" applyFill="1" applyAlignment="1">
      <alignment vertical="center"/>
    </xf>
    <xf numFmtId="0" fontId="243" fillId="0" borderId="0" xfId="0" applyFont="1" applyFill="1" applyAlignment="1">
      <alignment horizontal="center"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0" fontId="9" fillId="7" borderId="31" xfId="0" applyFont="1" applyFill="1" applyBorder="1" applyAlignment="1">
      <alignment vertical="center"/>
    </xf>
    <xf numFmtId="164" fontId="10" fillId="8" borderId="46" xfId="0" applyNumberFormat="1" applyFont="1" applyFill="1" applyBorder="1" applyAlignment="1">
      <alignment vertical="center"/>
    </xf>
    <xf numFmtId="164" fontId="9" fillId="7" borderId="47" xfId="0" applyNumberFormat="1" applyFont="1" applyFill="1" applyBorder="1" applyAlignment="1">
      <alignment vertical="center"/>
    </xf>
    <xf numFmtId="164" fontId="9" fillId="4" borderId="47" xfId="0" applyNumberFormat="1" applyFont="1" applyFill="1" applyBorder="1" applyAlignment="1">
      <alignment vertical="center"/>
    </xf>
    <xf numFmtId="164" fontId="9" fillId="7" borderId="31" xfId="0" applyNumberFormat="1" applyFont="1" applyFill="1" applyBorder="1" applyAlignment="1">
      <alignment vertical="center"/>
    </xf>
    <xf numFmtId="164" fontId="10" fillId="8" borderId="31" xfId="0" applyNumberFormat="1" applyFont="1" applyFill="1" applyBorder="1" applyAlignment="1">
      <alignment vertical="center"/>
    </xf>
    <xf numFmtId="164" fontId="9" fillId="4" borderId="31" xfId="0" applyNumberFormat="1" applyFont="1" applyFill="1" applyBorder="1" applyAlignment="1">
      <alignment vertical="center"/>
    </xf>
    <xf numFmtId="164" fontId="10" fillId="0" borderId="0" xfId="0" applyNumberFormat="1" applyFont="1" applyFill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0" fontId="4" fillId="0" borderId="0" xfId="0" applyFont="1"/>
    <xf numFmtId="164" fontId="9" fillId="0" borderId="0" xfId="0" applyNumberFormat="1" applyFont="1" applyBorder="1" applyAlignment="1">
      <alignment vertical="center"/>
    </xf>
    <xf numFmtId="0" fontId="15" fillId="7" borderId="0" xfId="0" applyFont="1" applyFill="1" applyAlignment="1">
      <alignment vertical="center"/>
    </xf>
    <xf numFmtId="164" fontId="244" fillId="8" borderId="7" xfId="0" applyNumberFormat="1" applyFont="1" applyFill="1" applyBorder="1" applyAlignment="1">
      <alignment vertical="center"/>
    </xf>
    <xf numFmtId="164" fontId="15" fillId="4" borderId="2" xfId="0" applyNumberFormat="1" applyFont="1" applyFill="1" applyBorder="1" applyAlignment="1">
      <alignment vertical="center"/>
    </xf>
    <xf numFmtId="165" fontId="13" fillId="0" borderId="7" xfId="0" applyNumberFormat="1" applyFont="1" applyBorder="1" applyAlignment="1">
      <alignment horizontal="right" vertical="center"/>
    </xf>
    <xf numFmtId="165" fontId="11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indent="2"/>
    </xf>
    <xf numFmtId="165" fontId="11" fillId="0" borderId="0" xfId="0" applyNumberFormat="1" applyFont="1" applyBorder="1" applyAlignment="1">
      <alignment vertical="center"/>
    </xf>
    <xf numFmtId="165" fontId="11" fillId="0" borderId="2" xfId="0" applyNumberFormat="1" applyFont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43" fillId="0" borderId="0" xfId="0" applyFont="1" applyAlignment="1">
      <alignment horizontal="center" vertical="center"/>
    </xf>
    <xf numFmtId="0" fontId="8" fillId="5" borderId="4" xfId="0" applyFont="1" applyFill="1" applyBorder="1" applyAlignment="1">
      <alignment vertical="center"/>
    </xf>
    <xf numFmtId="17" fontId="8" fillId="6" borderId="2" xfId="0" applyNumberFormat="1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0" borderId="2" xfId="0" applyFont="1" applyBorder="1" applyAlignment="1">
      <alignment horizontal="right" vertical="center"/>
    </xf>
    <xf numFmtId="0" fontId="9" fillId="4" borderId="2" xfId="0" applyFont="1" applyFill="1" applyBorder="1" applyAlignment="1">
      <alignment horizontal="right" vertical="center"/>
    </xf>
    <xf numFmtId="3" fontId="9" fillId="7" borderId="2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3" fontId="9" fillId="7" borderId="0" xfId="0" applyNumberFormat="1" applyFont="1" applyFill="1" applyAlignment="1">
      <alignment vertical="center"/>
    </xf>
    <xf numFmtId="164" fontId="244" fillId="0" borderId="7" xfId="0" applyNumberFormat="1" applyFont="1" applyFill="1" applyBorder="1" applyAlignment="1">
      <alignment vertical="center"/>
    </xf>
    <xf numFmtId="164" fontId="15" fillId="7" borderId="2" xfId="0" applyNumberFormat="1" applyFont="1" applyFill="1" applyBorder="1" applyAlignment="1">
      <alignment vertical="center"/>
    </xf>
    <xf numFmtId="164" fontId="15" fillId="0" borderId="2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7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164" fontId="244" fillId="8" borderId="0" xfId="0" applyNumberFormat="1" applyFont="1" applyFill="1" applyBorder="1" applyAlignment="1">
      <alignment vertical="center"/>
    </xf>
    <xf numFmtId="164" fontId="15" fillId="4" borderId="0" xfId="0" applyNumberFormat="1" applyFont="1" applyFill="1" applyBorder="1" applyAlignment="1">
      <alignment vertical="center"/>
    </xf>
    <xf numFmtId="164" fontId="244" fillId="8" borderId="0" xfId="0" applyNumberFormat="1" applyFont="1" applyFill="1" applyAlignment="1">
      <alignment vertical="center"/>
    </xf>
    <xf numFmtId="164" fontId="15" fillId="4" borderId="0" xfId="0" applyNumberFormat="1" applyFont="1" applyFill="1" applyAlignment="1">
      <alignment vertical="center"/>
    </xf>
    <xf numFmtId="164" fontId="15" fillId="7" borderId="0" xfId="0" applyNumberFormat="1" applyFont="1" applyFill="1" applyAlignment="1">
      <alignment vertical="center"/>
    </xf>
    <xf numFmtId="0" fontId="11" fillId="7" borderId="0" xfId="0" applyFont="1" applyFill="1" applyAlignment="1">
      <alignment horizontal="right" vertical="center"/>
    </xf>
    <xf numFmtId="9" fontId="11" fillId="7" borderId="0" xfId="1" applyFont="1" applyFill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0" xfId="0" applyFill="1" applyBorder="1"/>
    <xf numFmtId="164" fontId="0" fillId="4" borderId="0" xfId="0" applyNumberFormat="1" applyFill="1" applyBorder="1"/>
    <xf numFmtId="3" fontId="0" fillId="0" borderId="0" xfId="0" applyNumberFormat="1" applyBorder="1"/>
    <xf numFmtId="0" fontId="8" fillId="4" borderId="0" xfId="0" applyNumberFormat="1" applyFont="1" applyFill="1" applyBorder="1" applyAlignment="1">
      <alignment horizontal="center" vertical="center"/>
    </xf>
    <xf numFmtId="0" fontId="4" fillId="4" borderId="0" xfId="0" applyFont="1" applyFill="1"/>
    <xf numFmtId="0" fontId="245" fillId="4" borderId="0" xfId="0" applyFont="1" applyFill="1" applyBorder="1"/>
    <xf numFmtId="0" fontId="0" fillId="7" borderId="0" xfId="0" applyFill="1"/>
    <xf numFmtId="3" fontId="0" fillId="0" borderId="0" xfId="0" applyNumberFormat="1" applyBorder="1" applyAlignment="1">
      <alignment horizontal="center"/>
    </xf>
    <xf numFmtId="3" fontId="245" fillId="7" borderId="2" xfId="0" applyNumberFormat="1" applyFont="1" applyFill="1" applyBorder="1" applyAlignment="1">
      <alignment horizontal="center"/>
    </xf>
    <xf numFmtId="3" fontId="245" fillId="7" borderId="0" xfId="0" applyNumberFormat="1" applyFont="1" applyFill="1" applyBorder="1" applyAlignment="1">
      <alignment horizontal="center"/>
    </xf>
    <xf numFmtId="3" fontId="245" fillId="4" borderId="0" xfId="0" applyNumberFormat="1" applyFont="1" applyFill="1" applyBorder="1" applyAlignment="1">
      <alignment horizontal="center"/>
    </xf>
    <xf numFmtId="0" fontId="246" fillId="7" borderId="0" xfId="0" applyFont="1" applyFill="1" applyAlignment="1">
      <alignment horizontal="right"/>
    </xf>
    <xf numFmtId="9" fontId="246" fillId="0" borderId="0" xfId="1" applyFont="1" applyBorder="1" applyAlignment="1">
      <alignment horizontal="center"/>
    </xf>
    <xf numFmtId="9" fontId="246" fillId="7" borderId="2" xfId="1" applyFont="1" applyFill="1" applyBorder="1" applyAlignment="1">
      <alignment horizontal="center"/>
    </xf>
    <xf numFmtId="9" fontId="246" fillId="7" borderId="0" xfId="1" applyFont="1" applyFill="1" applyBorder="1" applyAlignment="1">
      <alignment horizontal="center"/>
    </xf>
    <xf numFmtId="3" fontId="0" fillId="4" borderId="0" xfId="0" applyNumberFormat="1" applyFill="1" applyBorder="1" applyAlignment="1">
      <alignment horizontal="center"/>
    </xf>
    <xf numFmtId="0" fontId="246" fillId="4" borderId="0" xfId="0" applyFont="1" applyFill="1"/>
    <xf numFmtId="9" fontId="246" fillId="4" borderId="0" xfId="1" applyFont="1" applyFill="1" applyBorder="1" applyAlignment="1">
      <alignment horizontal="center"/>
    </xf>
    <xf numFmtId="0" fontId="246" fillId="4" borderId="0" xfId="0" applyFont="1" applyFill="1" applyAlignment="1">
      <alignment horizontal="right"/>
    </xf>
    <xf numFmtId="0" fontId="246" fillId="0" borderId="0" xfId="0" applyFont="1" applyAlignment="1">
      <alignment horizontal="left"/>
    </xf>
    <xf numFmtId="0" fontId="8" fillId="5" borderId="4" xfId="0" applyFont="1" applyFill="1" applyBorder="1" applyAlignment="1">
      <alignment horizontal="center" vertical="center"/>
    </xf>
    <xf numFmtId="17" fontId="8" fillId="6" borderId="4" xfId="0" quotePrefix="1" applyNumberFormat="1" applyFont="1" applyFill="1" applyBorder="1" applyAlignment="1">
      <alignment horizontal="center" vertical="center"/>
    </xf>
    <xf numFmtId="17" fontId="8" fillId="6" borderId="4" xfId="0" applyNumberFormat="1" applyFont="1" applyFill="1" applyBorder="1" applyAlignment="1">
      <alignment horizontal="center" vertical="center"/>
    </xf>
    <xf numFmtId="17" fontId="8" fillId="6" borderId="5" xfId="0" quotePrefix="1" applyNumberFormat="1" applyFont="1" applyFill="1" applyBorder="1" applyAlignment="1">
      <alignment horizontal="center" vertical="center"/>
    </xf>
    <xf numFmtId="17" fontId="8" fillId="6" borderId="6" xfId="0" quotePrefix="1" applyNumberFormat="1" applyFont="1" applyFill="1" applyBorder="1" applyAlignment="1">
      <alignment horizontal="center" vertical="center"/>
    </xf>
    <xf numFmtId="17" fontId="8" fillId="6" borderId="7" xfId="0" quotePrefix="1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/>
    </xf>
    <xf numFmtId="0" fontId="8" fillId="6" borderId="4" xfId="0" quotePrefix="1" applyNumberFormat="1" applyFont="1" applyFill="1" applyBorder="1" applyAlignment="1">
      <alignment horizontal="center" vertical="center"/>
    </xf>
    <xf numFmtId="0" fontId="8" fillId="6" borderId="4" xfId="0" applyNumberFormat="1" applyFont="1" applyFill="1" applyBorder="1" applyAlignment="1">
      <alignment horizontal="center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O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3" max="15" width="11.42578125" customWidth="1"/>
    <col min="245" max="245" width="32.28515625" bestFit="1" customWidth="1"/>
    <col min="246" max="257" width="11.42578125" customWidth="1"/>
    <col min="501" max="501" width="32.28515625" bestFit="1" customWidth="1"/>
    <col min="502" max="513" width="11.42578125" customWidth="1"/>
    <col min="757" max="757" width="32.28515625" bestFit="1" customWidth="1"/>
    <col min="758" max="769" width="11.42578125" customWidth="1"/>
    <col min="1013" max="1013" width="32.28515625" bestFit="1" customWidth="1"/>
    <col min="1014" max="1025" width="11.42578125" customWidth="1"/>
    <col min="1269" max="1269" width="32.28515625" bestFit="1" customWidth="1"/>
    <col min="1270" max="1281" width="11.42578125" customWidth="1"/>
    <col min="1525" max="1525" width="32.28515625" bestFit="1" customWidth="1"/>
    <col min="1526" max="1537" width="11.42578125" customWidth="1"/>
    <col min="1781" max="1781" width="32.28515625" bestFit="1" customWidth="1"/>
    <col min="1782" max="1793" width="11.42578125" customWidth="1"/>
    <col min="2037" max="2037" width="32.28515625" bestFit="1" customWidth="1"/>
    <col min="2038" max="2049" width="11.42578125" customWidth="1"/>
    <col min="2293" max="2293" width="32.28515625" bestFit="1" customWidth="1"/>
    <col min="2294" max="2305" width="11.42578125" customWidth="1"/>
    <col min="2549" max="2549" width="32.28515625" bestFit="1" customWidth="1"/>
    <col min="2550" max="2561" width="11.42578125" customWidth="1"/>
    <col min="2805" max="2805" width="32.28515625" bestFit="1" customWidth="1"/>
    <col min="2806" max="2817" width="11.42578125" customWidth="1"/>
    <col min="3061" max="3061" width="32.28515625" bestFit="1" customWidth="1"/>
    <col min="3062" max="3073" width="11.42578125" customWidth="1"/>
    <col min="3317" max="3317" width="32.28515625" bestFit="1" customWidth="1"/>
    <col min="3318" max="3329" width="11.42578125" customWidth="1"/>
    <col min="3573" max="3573" width="32.28515625" bestFit="1" customWidth="1"/>
    <col min="3574" max="3585" width="11.42578125" customWidth="1"/>
    <col min="3829" max="3829" width="32.28515625" bestFit="1" customWidth="1"/>
    <col min="3830" max="3841" width="11.42578125" customWidth="1"/>
    <col min="4085" max="4085" width="32.28515625" bestFit="1" customWidth="1"/>
    <col min="4086" max="4097" width="11.42578125" customWidth="1"/>
    <col min="4341" max="4341" width="32.28515625" bestFit="1" customWidth="1"/>
    <col min="4342" max="4353" width="11.42578125" customWidth="1"/>
    <col min="4597" max="4597" width="32.28515625" bestFit="1" customWidth="1"/>
    <col min="4598" max="4609" width="11.42578125" customWidth="1"/>
    <col min="4853" max="4853" width="32.28515625" bestFit="1" customWidth="1"/>
    <col min="4854" max="4865" width="11.42578125" customWidth="1"/>
    <col min="5109" max="5109" width="32.28515625" bestFit="1" customWidth="1"/>
    <col min="5110" max="5121" width="11.42578125" customWidth="1"/>
    <col min="5365" max="5365" width="32.28515625" bestFit="1" customWidth="1"/>
    <col min="5366" max="5377" width="11.42578125" customWidth="1"/>
    <col min="5621" max="5621" width="32.28515625" bestFit="1" customWidth="1"/>
    <col min="5622" max="5633" width="11.42578125" customWidth="1"/>
    <col min="5877" max="5877" width="32.28515625" bestFit="1" customWidth="1"/>
    <col min="5878" max="5889" width="11.42578125" customWidth="1"/>
    <col min="6133" max="6133" width="32.28515625" bestFit="1" customWidth="1"/>
    <col min="6134" max="6145" width="11.42578125" customWidth="1"/>
    <col min="6389" max="6389" width="32.28515625" bestFit="1" customWidth="1"/>
    <col min="6390" max="6401" width="11.42578125" customWidth="1"/>
    <col min="6645" max="6645" width="32.28515625" bestFit="1" customWidth="1"/>
    <col min="6646" max="6657" width="11.42578125" customWidth="1"/>
    <col min="6901" max="6901" width="32.28515625" bestFit="1" customWidth="1"/>
    <col min="6902" max="6913" width="11.42578125" customWidth="1"/>
    <col min="7157" max="7157" width="32.28515625" bestFit="1" customWidth="1"/>
    <col min="7158" max="7169" width="11.42578125" customWidth="1"/>
    <col min="7413" max="7413" width="32.28515625" bestFit="1" customWidth="1"/>
    <col min="7414" max="7425" width="11.42578125" customWidth="1"/>
    <col min="7669" max="7669" width="32.28515625" bestFit="1" customWidth="1"/>
    <col min="7670" max="7681" width="11.42578125" customWidth="1"/>
    <col min="7925" max="7925" width="32.28515625" bestFit="1" customWidth="1"/>
    <col min="7926" max="7937" width="11.42578125" customWidth="1"/>
    <col min="8181" max="8181" width="32.28515625" bestFit="1" customWidth="1"/>
    <col min="8182" max="8193" width="11.42578125" customWidth="1"/>
    <col min="8437" max="8437" width="32.28515625" bestFit="1" customWidth="1"/>
    <col min="8438" max="8449" width="11.42578125" customWidth="1"/>
    <col min="8693" max="8693" width="32.28515625" bestFit="1" customWidth="1"/>
    <col min="8694" max="8705" width="11.42578125" customWidth="1"/>
    <col min="8949" max="8949" width="32.28515625" bestFit="1" customWidth="1"/>
    <col min="8950" max="8961" width="11.42578125" customWidth="1"/>
    <col min="9205" max="9205" width="32.28515625" bestFit="1" customWidth="1"/>
    <col min="9206" max="9217" width="11.42578125" customWidth="1"/>
    <col min="9461" max="9461" width="32.28515625" bestFit="1" customWidth="1"/>
    <col min="9462" max="9473" width="11.42578125" customWidth="1"/>
    <col min="9717" max="9717" width="32.28515625" bestFit="1" customWidth="1"/>
    <col min="9718" max="9729" width="11.42578125" customWidth="1"/>
    <col min="9973" max="9973" width="32.28515625" bestFit="1" customWidth="1"/>
    <col min="9974" max="9985" width="11.42578125" customWidth="1"/>
    <col min="10229" max="10229" width="32.28515625" bestFit="1" customWidth="1"/>
    <col min="10230" max="10241" width="11.42578125" customWidth="1"/>
    <col min="10485" max="10485" width="32.28515625" bestFit="1" customWidth="1"/>
    <col min="10486" max="10497" width="11.42578125" customWidth="1"/>
    <col min="10741" max="10741" width="32.28515625" bestFit="1" customWidth="1"/>
    <col min="10742" max="10753" width="11.42578125" customWidth="1"/>
    <col min="10997" max="10997" width="32.28515625" bestFit="1" customWidth="1"/>
    <col min="10998" max="11009" width="11.42578125" customWidth="1"/>
    <col min="11253" max="11253" width="32.28515625" bestFit="1" customWidth="1"/>
    <col min="11254" max="11265" width="11.42578125" customWidth="1"/>
    <col min="11509" max="11509" width="32.28515625" bestFit="1" customWidth="1"/>
    <col min="11510" max="11521" width="11.42578125" customWidth="1"/>
    <col min="11765" max="11765" width="32.28515625" bestFit="1" customWidth="1"/>
    <col min="11766" max="11777" width="11.42578125" customWidth="1"/>
    <col min="12021" max="12021" width="32.28515625" bestFit="1" customWidth="1"/>
    <col min="12022" max="12033" width="11.42578125" customWidth="1"/>
    <col min="12277" max="12277" width="32.28515625" bestFit="1" customWidth="1"/>
    <col min="12278" max="12289" width="11.42578125" customWidth="1"/>
    <col min="12533" max="12533" width="32.28515625" bestFit="1" customWidth="1"/>
    <col min="12534" max="12545" width="11.42578125" customWidth="1"/>
    <col min="12789" max="12789" width="32.28515625" bestFit="1" customWidth="1"/>
    <col min="12790" max="12801" width="11.42578125" customWidth="1"/>
    <col min="13045" max="13045" width="32.28515625" bestFit="1" customWidth="1"/>
    <col min="13046" max="13057" width="11.42578125" customWidth="1"/>
    <col min="13301" max="13301" width="32.28515625" bestFit="1" customWidth="1"/>
    <col min="13302" max="13313" width="11.42578125" customWidth="1"/>
    <col min="13557" max="13557" width="32.28515625" bestFit="1" customWidth="1"/>
    <col min="13558" max="13569" width="11.42578125" customWidth="1"/>
    <col min="13813" max="13813" width="32.28515625" bestFit="1" customWidth="1"/>
    <col min="13814" max="13825" width="11.42578125" customWidth="1"/>
    <col min="14069" max="14069" width="32.28515625" bestFit="1" customWidth="1"/>
    <col min="14070" max="14081" width="11.42578125" customWidth="1"/>
    <col min="14325" max="14325" width="32.28515625" bestFit="1" customWidth="1"/>
    <col min="14326" max="14337" width="11.42578125" customWidth="1"/>
    <col min="14581" max="14581" width="32.28515625" bestFit="1" customWidth="1"/>
    <col min="14582" max="14593" width="11.42578125" customWidth="1"/>
    <col min="14837" max="14837" width="32.28515625" bestFit="1" customWidth="1"/>
    <col min="14838" max="14849" width="11.42578125" customWidth="1"/>
    <col min="15093" max="15093" width="32.28515625" bestFit="1" customWidth="1"/>
    <col min="15094" max="15105" width="11.42578125" customWidth="1"/>
    <col min="15349" max="15349" width="32.28515625" bestFit="1" customWidth="1"/>
    <col min="15350" max="15361" width="11.42578125" customWidth="1"/>
    <col min="15605" max="15605" width="32.28515625" bestFit="1" customWidth="1"/>
    <col min="15606" max="15617" width="11.42578125" customWidth="1"/>
    <col min="15861" max="15861" width="32.28515625" bestFit="1" customWidth="1"/>
    <col min="15862" max="15873" width="11.42578125" customWidth="1"/>
    <col min="16117" max="16117" width="32.28515625" bestFit="1" customWidth="1"/>
    <col min="16118" max="16129" width="11.42578125" customWidth="1"/>
  </cols>
  <sheetData>
    <row r="3" spans="2:15">
      <c r="B3" s="3" t="s">
        <v>48</v>
      </c>
      <c r="C3" s="82"/>
      <c r="D3" s="82"/>
      <c r="E3" s="82"/>
      <c r="F3" s="82"/>
      <c r="G3" s="82"/>
      <c r="H3" s="82"/>
      <c r="I3" s="82"/>
      <c r="J3" s="82"/>
      <c r="K3" s="82"/>
    </row>
    <row r="4" spans="2:15">
      <c r="B4" s="57" t="s">
        <v>35</v>
      </c>
      <c r="C4" s="58"/>
      <c r="D4" s="58"/>
      <c r="E4" s="58"/>
      <c r="F4" s="58"/>
      <c r="G4" s="58"/>
      <c r="H4" s="58"/>
      <c r="I4" s="58"/>
      <c r="J4" s="58"/>
      <c r="K4" s="58"/>
      <c r="L4" s="5"/>
      <c r="M4" s="5"/>
      <c r="N4" s="5"/>
      <c r="O4" s="5"/>
    </row>
    <row r="5" spans="2:15"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</row>
    <row r="6" spans="2:15" ht="38.1" customHeight="1">
      <c r="B6" s="84" t="s">
        <v>49</v>
      </c>
      <c r="C6" s="85" t="s">
        <v>4</v>
      </c>
      <c r="D6" s="86" t="s">
        <v>5</v>
      </c>
      <c r="E6" s="85" t="s">
        <v>6</v>
      </c>
      <c r="F6" s="85" t="s">
        <v>7</v>
      </c>
      <c r="G6" s="85" t="s">
        <v>8</v>
      </c>
      <c r="H6" s="86" t="s">
        <v>9</v>
      </c>
      <c r="I6" s="85" t="s">
        <v>10</v>
      </c>
      <c r="J6" s="85" t="s">
        <v>11</v>
      </c>
      <c r="K6" s="85" t="s">
        <v>12</v>
      </c>
      <c r="L6" s="86" t="s">
        <v>13</v>
      </c>
      <c r="M6" s="85" t="s">
        <v>14</v>
      </c>
      <c r="N6" s="85" t="s">
        <v>15</v>
      </c>
      <c r="O6" s="85" t="s">
        <v>16</v>
      </c>
    </row>
    <row r="7" spans="2:15" s="87" customFormat="1">
      <c r="C7" s="88" t="s">
        <v>17</v>
      </c>
      <c r="D7" s="88" t="s">
        <v>17</v>
      </c>
      <c r="E7" s="88" t="s">
        <v>17</v>
      </c>
      <c r="F7" s="88" t="s">
        <v>17</v>
      </c>
      <c r="G7" s="88" t="s">
        <v>17</v>
      </c>
      <c r="H7" s="88" t="s">
        <v>17</v>
      </c>
      <c r="I7" s="88" t="s">
        <v>17</v>
      </c>
      <c r="J7" s="88" t="s">
        <v>17</v>
      </c>
      <c r="K7" s="88" t="s">
        <v>17</v>
      </c>
      <c r="L7" s="89" t="s">
        <v>17</v>
      </c>
      <c r="M7" s="88" t="s">
        <v>17</v>
      </c>
      <c r="N7" s="88" t="s">
        <v>17</v>
      </c>
      <c r="O7" s="88" t="s">
        <v>17</v>
      </c>
    </row>
    <row r="8" spans="2:15">
      <c r="B8" s="17" t="s">
        <v>50</v>
      </c>
      <c r="C8" s="41">
        <v>111376</v>
      </c>
      <c r="D8" s="90">
        <v>113380</v>
      </c>
      <c r="E8" s="91">
        <v>66008</v>
      </c>
      <c r="F8" s="91">
        <v>44469</v>
      </c>
      <c r="G8" s="91">
        <v>47077</v>
      </c>
      <c r="H8" s="92">
        <v>44915</v>
      </c>
      <c r="I8" s="91">
        <v>55482</v>
      </c>
      <c r="J8" s="91">
        <v>40515</v>
      </c>
      <c r="K8" s="91">
        <v>34853</v>
      </c>
      <c r="L8" s="92">
        <v>49005</v>
      </c>
      <c r="M8" s="91">
        <v>47755</v>
      </c>
      <c r="N8" s="91">
        <v>29848</v>
      </c>
      <c r="O8" s="91">
        <v>39868</v>
      </c>
    </row>
    <row r="9" spans="2:15">
      <c r="B9" s="17" t="s">
        <v>51</v>
      </c>
      <c r="C9" s="41">
        <v>164618</v>
      </c>
      <c r="D9" s="90">
        <v>146986</v>
      </c>
      <c r="E9" s="91">
        <v>145023</v>
      </c>
      <c r="F9" s="91">
        <v>152948</v>
      </c>
      <c r="G9" s="91">
        <v>163475</v>
      </c>
      <c r="H9" s="92">
        <v>158509</v>
      </c>
      <c r="I9" s="91">
        <v>154500</v>
      </c>
      <c r="J9" s="91">
        <v>173816</v>
      </c>
      <c r="K9" s="91">
        <v>169511</v>
      </c>
      <c r="L9" s="92">
        <v>152576</v>
      </c>
      <c r="M9" s="91">
        <v>154271</v>
      </c>
      <c r="N9" s="91">
        <v>164426</v>
      </c>
      <c r="O9" s="91">
        <v>166318</v>
      </c>
    </row>
    <row r="10" spans="2:15" ht="20.100000000000001" customHeight="1">
      <c r="B10" s="74" t="s">
        <v>52</v>
      </c>
      <c r="C10" s="93">
        <v>275994</v>
      </c>
      <c r="D10" s="94">
        <v>260366</v>
      </c>
      <c r="E10" s="95">
        <v>211031</v>
      </c>
      <c r="F10" s="95">
        <v>197417</v>
      </c>
      <c r="G10" s="95">
        <v>210552</v>
      </c>
      <c r="H10" s="94">
        <v>203424</v>
      </c>
      <c r="I10" s="95">
        <v>209982</v>
      </c>
      <c r="J10" s="95">
        <v>214331</v>
      </c>
      <c r="K10" s="95">
        <v>204364</v>
      </c>
      <c r="L10" s="94">
        <v>201581</v>
      </c>
      <c r="M10" s="95">
        <v>202026</v>
      </c>
      <c r="N10" s="95">
        <v>194274</v>
      </c>
      <c r="O10" s="95">
        <v>206186</v>
      </c>
    </row>
    <row r="11" spans="2:15">
      <c r="B11" s="17" t="s">
        <v>53</v>
      </c>
      <c r="C11" s="96">
        <v>497192</v>
      </c>
      <c r="D11" s="19">
        <v>476735</v>
      </c>
      <c r="E11" s="97">
        <v>484633</v>
      </c>
      <c r="F11" s="97">
        <v>493600</v>
      </c>
      <c r="G11" s="97">
        <v>481243</v>
      </c>
      <c r="H11" s="98">
        <v>487964</v>
      </c>
      <c r="I11" s="97">
        <v>496130</v>
      </c>
      <c r="J11" s="97">
        <v>517138</v>
      </c>
      <c r="K11" s="97">
        <v>511489</v>
      </c>
      <c r="L11" s="98">
        <v>514677</v>
      </c>
      <c r="M11" s="97">
        <v>513996</v>
      </c>
      <c r="N11" s="97">
        <v>496932</v>
      </c>
      <c r="O11" s="97">
        <v>497653</v>
      </c>
    </row>
    <row r="12" spans="2:15">
      <c r="B12" s="17" t="s">
        <v>54</v>
      </c>
      <c r="C12" s="99">
        <v>480671</v>
      </c>
      <c r="D12" s="19">
        <v>483701</v>
      </c>
      <c r="E12" s="100">
        <v>510341</v>
      </c>
      <c r="F12" s="100">
        <v>526372</v>
      </c>
      <c r="G12" s="100">
        <v>535304</v>
      </c>
      <c r="H12" s="98">
        <v>530840</v>
      </c>
      <c r="I12" s="100">
        <v>497877</v>
      </c>
      <c r="J12" s="100">
        <v>358464</v>
      </c>
      <c r="K12" s="100">
        <v>358914</v>
      </c>
      <c r="L12" s="98">
        <v>354454</v>
      </c>
      <c r="M12" s="97">
        <v>352996</v>
      </c>
      <c r="N12" s="97">
        <v>348911</v>
      </c>
      <c r="O12" s="97">
        <v>358403</v>
      </c>
    </row>
    <row r="13" spans="2:15" ht="20.100000000000001" customHeight="1">
      <c r="B13" s="74" t="s">
        <v>55</v>
      </c>
      <c r="C13" s="75">
        <v>977863</v>
      </c>
      <c r="D13" s="94">
        <v>960436</v>
      </c>
      <c r="E13" s="76">
        <v>994974</v>
      </c>
      <c r="F13" s="76">
        <v>1019972</v>
      </c>
      <c r="G13" s="76">
        <v>1016547</v>
      </c>
      <c r="H13" s="94">
        <v>1018804</v>
      </c>
      <c r="I13" s="76">
        <v>994007</v>
      </c>
      <c r="J13" s="76">
        <v>875602</v>
      </c>
      <c r="K13" s="76">
        <v>870403</v>
      </c>
      <c r="L13" s="94">
        <v>869131</v>
      </c>
      <c r="M13" s="76">
        <v>866992</v>
      </c>
      <c r="N13" s="76">
        <v>845843</v>
      </c>
      <c r="O13" s="76">
        <v>856056</v>
      </c>
    </row>
    <row r="14" spans="2:15" ht="20.100000000000001" customHeight="1">
      <c r="B14" s="74" t="s">
        <v>56</v>
      </c>
      <c r="C14" s="75">
        <v>1253857</v>
      </c>
      <c r="D14" s="94">
        <v>1220802</v>
      </c>
      <c r="E14" s="76">
        <v>1206005</v>
      </c>
      <c r="F14" s="76">
        <v>1217389</v>
      </c>
      <c r="G14" s="76">
        <v>1227099</v>
      </c>
      <c r="H14" s="94">
        <v>1222228</v>
      </c>
      <c r="I14" s="76">
        <v>1203989</v>
      </c>
      <c r="J14" s="76">
        <v>1089933</v>
      </c>
      <c r="K14" s="76">
        <v>1074767</v>
      </c>
      <c r="L14" s="94">
        <v>1070712</v>
      </c>
      <c r="M14" s="76">
        <v>1069018</v>
      </c>
      <c r="N14" s="76">
        <v>1040117</v>
      </c>
      <c r="O14" s="76">
        <v>1062242</v>
      </c>
    </row>
    <row r="15" spans="2:15" s="1" customFormat="1" ht="9.9499999999999993" customHeight="1">
      <c r="B15" s="35"/>
      <c r="C15" s="101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2:15">
      <c r="B16" s="17" t="s">
        <v>57</v>
      </c>
      <c r="C16" s="23">
        <v>67151</v>
      </c>
      <c r="D16" s="90">
        <v>57118</v>
      </c>
      <c r="E16" s="25">
        <v>33399</v>
      </c>
      <c r="F16" s="25">
        <v>37047</v>
      </c>
      <c r="G16" s="25">
        <v>41608</v>
      </c>
      <c r="H16" s="92">
        <v>44154</v>
      </c>
      <c r="I16" s="25">
        <v>33013</v>
      </c>
      <c r="J16" s="25">
        <v>51806</v>
      </c>
      <c r="K16" s="25">
        <v>45306</v>
      </c>
      <c r="L16" s="92">
        <v>35727</v>
      </c>
      <c r="M16" s="25">
        <v>59461</v>
      </c>
      <c r="N16" s="25">
        <v>59601</v>
      </c>
      <c r="O16" s="25">
        <v>51232</v>
      </c>
    </row>
    <row r="17" spans="2:15">
      <c r="B17" s="17" t="s">
        <v>58</v>
      </c>
      <c r="C17" s="23">
        <v>1908</v>
      </c>
      <c r="D17" s="90">
        <v>1912</v>
      </c>
      <c r="E17" s="25">
        <v>2302</v>
      </c>
      <c r="F17" s="25">
        <v>2293</v>
      </c>
      <c r="G17" s="25">
        <v>2283</v>
      </c>
      <c r="H17" s="92">
        <v>2273</v>
      </c>
      <c r="I17" s="25">
        <v>2264</v>
      </c>
      <c r="J17" s="25">
        <v>2255</v>
      </c>
      <c r="K17" s="25">
        <v>2245</v>
      </c>
      <c r="L17" s="92"/>
      <c r="M17" s="25"/>
      <c r="N17" s="25"/>
      <c r="O17" s="25"/>
    </row>
    <row r="18" spans="2:15">
      <c r="B18" s="17" t="s">
        <v>59</v>
      </c>
      <c r="C18" s="18">
        <v>97514</v>
      </c>
      <c r="D18" s="19">
        <v>84768</v>
      </c>
      <c r="E18" s="22">
        <v>76334</v>
      </c>
      <c r="F18" s="22">
        <v>74087</v>
      </c>
      <c r="G18" s="22">
        <v>109629</v>
      </c>
      <c r="H18" s="21">
        <v>93627</v>
      </c>
      <c r="I18" s="22">
        <v>85386</v>
      </c>
      <c r="J18" s="22">
        <v>77328</v>
      </c>
      <c r="K18" s="22">
        <v>108004</v>
      </c>
      <c r="L18" s="21">
        <v>93457</v>
      </c>
      <c r="M18" s="22">
        <v>87433</v>
      </c>
      <c r="N18" s="22">
        <v>75237</v>
      </c>
      <c r="O18" s="22">
        <v>107702</v>
      </c>
    </row>
    <row r="19" spans="2:15">
      <c r="B19" s="74" t="s">
        <v>60</v>
      </c>
      <c r="C19" s="103">
        <v>166573</v>
      </c>
      <c r="D19" s="94">
        <v>143798</v>
      </c>
      <c r="E19" s="104">
        <v>112035</v>
      </c>
      <c r="F19" s="104">
        <v>113427</v>
      </c>
      <c r="G19" s="104">
        <v>153520</v>
      </c>
      <c r="H19" s="105">
        <v>140054</v>
      </c>
      <c r="I19" s="104">
        <v>120663</v>
      </c>
      <c r="J19" s="104">
        <v>131389</v>
      </c>
      <c r="K19" s="104">
        <v>155555</v>
      </c>
      <c r="L19" s="105">
        <v>129184</v>
      </c>
      <c r="M19" s="104">
        <v>146894</v>
      </c>
      <c r="N19" s="104">
        <v>134838</v>
      </c>
      <c r="O19" s="104">
        <v>158934</v>
      </c>
    </row>
    <row r="20" spans="2:15">
      <c r="B20" s="17" t="s">
        <v>61</v>
      </c>
      <c r="C20" s="23">
        <v>154845</v>
      </c>
      <c r="D20" s="90">
        <v>154683</v>
      </c>
      <c r="E20" s="25">
        <v>174986</v>
      </c>
      <c r="F20" s="25">
        <v>177889</v>
      </c>
      <c r="G20" s="25">
        <v>144526</v>
      </c>
      <c r="H20" s="92">
        <v>146006</v>
      </c>
      <c r="I20" s="25">
        <v>157820</v>
      </c>
      <c r="J20" s="25">
        <v>180697</v>
      </c>
      <c r="K20" s="25">
        <v>147011</v>
      </c>
      <c r="L20" s="92">
        <v>155430</v>
      </c>
      <c r="M20" s="25">
        <v>136860</v>
      </c>
      <c r="N20" s="25">
        <v>136777</v>
      </c>
      <c r="O20" s="25">
        <v>129558</v>
      </c>
    </row>
    <row r="21" spans="2:15">
      <c r="B21" s="17" t="s">
        <v>58</v>
      </c>
      <c r="C21" s="23">
        <v>30631</v>
      </c>
      <c r="D21" s="90">
        <v>31763</v>
      </c>
      <c r="E21" s="25">
        <v>38452</v>
      </c>
      <c r="F21" s="25">
        <v>39017</v>
      </c>
      <c r="G21" s="25">
        <v>39515</v>
      </c>
      <c r="H21" s="92">
        <v>40151</v>
      </c>
      <c r="I21" s="25">
        <v>41108</v>
      </c>
      <c r="J21" s="25">
        <v>41784</v>
      </c>
      <c r="K21" s="25">
        <v>42760</v>
      </c>
      <c r="L21" s="92"/>
      <c r="M21" s="25"/>
      <c r="N21" s="25"/>
      <c r="O21" s="25"/>
    </row>
    <row r="22" spans="2:15" ht="20.100000000000001" customHeight="1">
      <c r="B22" s="17" t="s">
        <v>62</v>
      </c>
      <c r="C22" s="18">
        <v>67361</v>
      </c>
      <c r="D22" s="19">
        <v>61175</v>
      </c>
      <c r="E22" s="22">
        <v>58841</v>
      </c>
      <c r="F22" s="22">
        <v>60576</v>
      </c>
      <c r="G22" s="22">
        <v>67818</v>
      </c>
      <c r="H22" s="21">
        <v>63716</v>
      </c>
      <c r="I22" s="22">
        <v>66348</v>
      </c>
      <c r="J22" s="22">
        <v>47559</v>
      </c>
      <c r="K22" s="22">
        <v>50608</v>
      </c>
      <c r="L22" s="21">
        <v>91725</v>
      </c>
      <c r="M22" s="22">
        <v>95390</v>
      </c>
      <c r="N22" s="22">
        <v>95691</v>
      </c>
      <c r="O22" s="22">
        <v>95929</v>
      </c>
    </row>
    <row r="23" spans="2:15" s="1" customFormat="1" ht="9.9499999999999993" customHeight="1">
      <c r="B23" s="74" t="s">
        <v>63</v>
      </c>
      <c r="C23" s="103">
        <v>252837</v>
      </c>
      <c r="D23" s="94">
        <v>247621</v>
      </c>
      <c r="E23" s="104">
        <v>272279</v>
      </c>
      <c r="F23" s="104">
        <v>277482</v>
      </c>
      <c r="G23" s="104">
        <v>251859</v>
      </c>
      <c r="H23" s="105">
        <v>249873</v>
      </c>
      <c r="I23" s="104">
        <v>265276</v>
      </c>
      <c r="J23" s="104">
        <v>270040</v>
      </c>
      <c r="K23" s="104">
        <v>240379</v>
      </c>
      <c r="L23" s="105">
        <v>247155</v>
      </c>
      <c r="M23" s="104">
        <v>232250</v>
      </c>
      <c r="N23" s="104">
        <v>232468</v>
      </c>
      <c r="O23" s="104">
        <v>225487</v>
      </c>
    </row>
    <row r="24" spans="2:15">
      <c r="B24" s="74" t="s">
        <v>64</v>
      </c>
      <c r="C24" s="75">
        <v>419410</v>
      </c>
      <c r="D24" s="94">
        <v>391419</v>
      </c>
      <c r="E24" s="76">
        <v>384314</v>
      </c>
      <c r="F24" s="76">
        <v>390909</v>
      </c>
      <c r="G24" s="76">
        <v>405379</v>
      </c>
      <c r="H24" s="94">
        <v>389927</v>
      </c>
      <c r="I24" s="76">
        <v>385939</v>
      </c>
      <c r="J24" s="76">
        <v>401429</v>
      </c>
      <c r="K24" s="76">
        <v>395934</v>
      </c>
      <c r="L24" s="94">
        <v>376339</v>
      </c>
      <c r="M24" s="76">
        <v>379144</v>
      </c>
      <c r="N24" s="76">
        <v>367306</v>
      </c>
      <c r="O24" s="76">
        <v>384421</v>
      </c>
    </row>
    <row r="25" spans="2:15">
      <c r="B25" s="35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</row>
    <row r="26" spans="2:15" ht="20.100000000000001" customHeight="1">
      <c r="B26" s="17" t="s">
        <v>65</v>
      </c>
      <c r="C26" s="18">
        <v>718765</v>
      </c>
      <c r="D26" s="19">
        <v>717239</v>
      </c>
      <c r="E26" s="22">
        <v>702695</v>
      </c>
      <c r="F26" s="22">
        <v>706843</v>
      </c>
      <c r="G26" s="22">
        <v>704237</v>
      </c>
      <c r="H26" s="21">
        <v>713952</v>
      </c>
      <c r="I26" s="22">
        <v>700567</v>
      </c>
      <c r="J26" s="22">
        <v>678519</v>
      </c>
      <c r="K26" s="22">
        <v>668142</v>
      </c>
      <c r="L26" s="21">
        <v>684092</v>
      </c>
      <c r="M26" s="22">
        <v>679592</v>
      </c>
      <c r="N26" s="22">
        <v>662916</v>
      </c>
      <c r="O26" s="22">
        <v>667598</v>
      </c>
    </row>
    <row r="27" spans="2:15" ht="20.100000000000001" customHeight="1">
      <c r="B27" s="17" t="s">
        <v>66</v>
      </c>
      <c r="C27" s="18">
        <v>115682</v>
      </c>
      <c r="D27" s="19">
        <v>112144</v>
      </c>
      <c r="E27" s="22">
        <v>118996</v>
      </c>
      <c r="F27" s="22">
        <v>119637</v>
      </c>
      <c r="G27" s="22">
        <v>117483</v>
      </c>
      <c r="H27" s="21">
        <v>118349</v>
      </c>
      <c r="I27" s="22">
        <v>117483</v>
      </c>
      <c r="J27" s="22">
        <v>9985</v>
      </c>
      <c r="K27" s="22">
        <v>10691</v>
      </c>
      <c r="L27" s="21">
        <v>10281</v>
      </c>
      <c r="M27" s="22">
        <v>10282</v>
      </c>
      <c r="N27" s="22">
        <v>9895</v>
      </c>
      <c r="O27" s="22">
        <v>10223</v>
      </c>
    </row>
    <row r="28" spans="2:15">
      <c r="B28" s="74" t="s">
        <v>67</v>
      </c>
      <c r="C28" s="75">
        <v>834447</v>
      </c>
      <c r="D28" s="94">
        <v>829383</v>
      </c>
      <c r="E28" s="76">
        <v>821691</v>
      </c>
      <c r="F28" s="76">
        <v>826480</v>
      </c>
      <c r="G28" s="76">
        <v>821720</v>
      </c>
      <c r="H28" s="94">
        <v>832301</v>
      </c>
      <c r="I28" s="76">
        <v>818050</v>
      </c>
      <c r="J28" s="76">
        <v>688504</v>
      </c>
      <c r="K28" s="76">
        <v>678833</v>
      </c>
      <c r="L28" s="94">
        <v>694373</v>
      </c>
      <c r="M28" s="76">
        <v>689874</v>
      </c>
      <c r="N28" s="76">
        <v>672811</v>
      </c>
      <c r="O28" s="76">
        <v>677821</v>
      </c>
    </row>
    <row r="29" spans="2:15">
      <c r="B29" s="74" t="s">
        <v>68</v>
      </c>
      <c r="C29" s="75">
        <v>1253857</v>
      </c>
      <c r="D29" s="94">
        <v>1220802</v>
      </c>
      <c r="E29" s="76">
        <v>1206005</v>
      </c>
      <c r="F29" s="76">
        <v>1217389</v>
      </c>
      <c r="G29" s="76">
        <v>1227099</v>
      </c>
      <c r="H29" s="94">
        <v>1222228</v>
      </c>
      <c r="I29" s="76">
        <v>1203989</v>
      </c>
      <c r="J29" s="76">
        <v>1089933</v>
      </c>
      <c r="K29" s="76">
        <v>1074767</v>
      </c>
      <c r="L29" s="94">
        <v>1070712</v>
      </c>
      <c r="M29" s="76">
        <v>1069018</v>
      </c>
      <c r="N29" s="76">
        <v>1040117</v>
      </c>
      <c r="O29" s="76">
        <v>1062242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R30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56" customWidth="1"/>
    <col min="2" max="2" width="34.42578125" customWidth="1"/>
    <col min="3" max="18" width="11.42578125" customWidth="1"/>
    <col min="19" max="252" width="11.42578125" style="56"/>
    <col min="253" max="253" width="5.28515625" style="56" customWidth="1"/>
    <col min="254" max="254" width="34.42578125" style="56" customWidth="1"/>
    <col min="255" max="269" width="11.42578125" style="56" customWidth="1"/>
    <col min="270" max="508" width="11.42578125" style="56"/>
    <col min="509" max="509" width="5.28515625" style="56" customWidth="1"/>
    <col min="510" max="510" width="34.42578125" style="56" customWidth="1"/>
    <col min="511" max="525" width="11.42578125" style="56" customWidth="1"/>
    <col min="526" max="764" width="11.42578125" style="56"/>
    <col min="765" max="765" width="5.28515625" style="56" customWidth="1"/>
    <col min="766" max="766" width="34.42578125" style="56" customWidth="1"/>
    <col min="767" max="781" width="11.42578125" style="56" customWidth="1"/>
    <col min="782" max="1020" width="11.42578125" style="56"/>
    <col min="1021" max="1021" width="5.28515625" style="56" customWidth="1"/>
    <col min="1022" max="1022" width="34.42578125" style="56" customWidth="1"/>
    <col min="1023" max="1037" width="11.42578125" style="56" customWidth="1"/>
    <col min="1038" max="1276" width="11.42578125" style="56"/>
    <col min="1277" max="1277" width="5.28515625" style="56" customWidth="1"/>
    <col min="1278" max="1278" width="34.42578125" style="56" customWidth="1"/>
    <col min="1279" max="1293" width="11.42578125" style="56" customWidth="1"/>
    <col min="1294" max="1532" width="11.42578125" style="56"/>
    <col min="1533" max="1533" width="5.28515625" style="56" customWidth="1"/>
    <col min="1534" max="1534" width="34.42578125" style="56" customWidth="1"/>
    <col min="1535" max="1549" width="11.42578125" style="56" customWidth="1"/>
    <col min="1550" max="1788" width="11.42578125" style="56"/>
    <col min="1789" max="1789" width="5.28515625" style="56" customWidth="1"/>
    <col min="1790" max="1790" width="34.42578125" style="56" customWidth="1"/>
    <col min="1791" max="1805" width="11.42578125" style="56" customWidth="1"/>
    <col min="1806" max="2044" width="11.42578125" style="56"/>
    <col min="2045" max="2045" width="5.28515625" style="56" customWidth="1"/>
    <col min="2046" max="2046" width="34.42578125" style="56" customWidth="1"/>
    <col min="2047" max="2061" width="11.42578125" style="56" customWidth="1"/>
    <col min="2062" max="2300" width="11.42578125" style="56"/>
    <col min="2301" max="2301" width="5.28515625" style="56" customWidth="1"/>
    <col min="2302" max="2302" width="34.42578125" style="56" customWidth="1"/>
    <col min="2303" max="2317" width="11.42578125" style="56" customWidth="1"/>
    <col min="2318" max="2556" width="11.42578125" style="56"/>
    <col min="2557" max="2557" width="5.28515625" style="56" customWidth="1"/>
    <col min="2558" max="2558" width="34.42578125" style="56" customWidth="1"/>
    <col min="2559" max="2573" width="11.42578125" style="56" customWidth="1"/>
    <col min="2574" max="2812" width="11.42578125" style="56"/>
    <col min="2813" max="2813" width="5.28515625" style="56" customWidth="1"/>
    <col min="2814" max="2814" width="34.42578125" style="56" customWidth="1"/>
    <col min="2815" max="2829" width="11.42578125" style="56" customWidth="1"/>
    <col min="2830" max="3068" width="11.42578125" style="56"/>
    <col min="3069" max="3069" width="5.28515625" style="56" customWidth="1"/>
    <col min="3070" max="3070" width="34.42578125" style="56" customWidth="1"/>
    <col min="3071" max="3085" width="11.42578125" style="56" customWidth="1"/>
    <col min="3086" max="3324" width="11.42578125" style="56"/>
    <col min="3325" max="3325" width="5.28515625" style="56" customWidth="1"/>
    <col min="3326" max="3326" width="34.42578125" style="56" customWidth="1"/>
    <col min="3327" max="3341" width="11.42578125" style="56" customWidth="1"/>
    <col min="3342" max="3580" width="11.42578125" style="56"/>
    <col min="3581" max="3581" width="5.28515625" style="56" customWidth="1"/>
    <col min="3582" max="3582" width="34.42578125" style="56" customWidth="1"/>
    <col min="3583" max="3597" width="11.42578125" style="56" customWidth="1"/>
    <col min="3598" max="3836" width="11.42578125" style="56"/>
    <col min="3837" max="3837" width="5.28515625" style="56" customWidth="1"/>
    <col min="3838" max="3838" width="34.42578125" style="56" customWidth="1"/>
    <col min="3839" max="3853" width="11.42578125" style="56" customWidth="1"/>
    <col min="3854" max="4092" width="11.42578125" style="56"/>
    <col min="4093" max="4093" width="5.28515625" style="56" customWidth="1"/>
    <col min="4094" max="4094" width="34.42578125" style="56" customWidth="1"/>
    <col min="4095" max="4109" width="11.42578125" style="56" customWidth="1"/>
    <col min="4110" max="4348" width="11.42578125" style="56"/>
    <col min="4349" max="4349" width="5.28515625" style="56" customWidth="1"/>
    <col min="4350" max="4350" width="34.42578125" style="56" customWidth="1"/>
    <col min="4351" max="4365" width="11.42578125" style="56" customWidth="1"/>
    <col min="4366" max="4604" width="11.42578125" style="56"/>
    <col min="4605" max="4605" width="5.28515625" style="56" customWidth="1"/>
    <col min="4606" max="4606" width="34.42578125" style="56" customWidth="1"/>
    <col min="4607" max="4621" width="11.42578125" style="56" customWidth="1"/>
    <col min="4622" max="4860" width="11.42578125" style="56"/>
    <col min="4861" max="4861" width="5.28515625" style="56" customWidth="1"/>
    <col min="4862" max="4862" width="34.42578125" style="56" customWidth="1"/>
    <col min="4863" max="4877" width="11.42578125" style="56" customWidth="1"/>
    <col min="4878" max="5116" width="11.42578125" style="56"/>
    <col min="5117" max="5117" width="5.28515625" style="56" customWidth="1"/>
    <col min="5118" max="5118" width="34.42578125" style="56" customWidth="1"/>
    <col min="5119" max="5133" width="11.42578125" style="56" customWidth="1"/>
    <col min="5134" max="5372" width="11.42578125" style="56"/>
    <col min="5373" max="5373" width="5.28515625" style="56" customWidth="1"/>
    <col min="5374" max="5374" width="34.42578125" style="56" customWidth="1"/>
    <col min="5375" max="5389" width="11.42578125" style="56" customWidth="1"/>
    <col min="5390" max="5628" width="11.42578125" style="56"/>
    <col min="5629" max="5629" width="5.28515625" style="56" customWidth="1"/>
    <col min="5630" max="5630" width="34.42578125" style="56" customWidth="1"/>
    <col min="5631" max="5645" width="11.42578125" style="56" customWidth="1"/>
    <col min="5646" max="5884" width="11.42578125" style="56"/>
    <col min="5885" max="5885" width="5.28515625" style="56" customWidth="1"/>
    <col min="5886" max="5886" width="34.42578125" style="56" customWidth="1"/>
    <col min="5887" max="5901" width="11.42578125" style="56" customWidth="1"/>
    <col min="5902" max="6140" width="11.42578125" style="56"/>
    <col min="6141" max="6141" width="5.28515625" style="56" customWidth="1"/>
    <col min="6142" max="6142" width="34.42578125" style="56" customWidth="1"/>
    <col min="6143" max="6157" width="11.42578125" style="56" customWidth="1"/>
    <col min="6158" max="6396" width="11.42578125" style="56"/>
    <col min="6397" max="6397" width="5.28515625" style="56" customWidth="1"/>
    <col min="6398" max="6398" width="34.42578125" style="56" customWidth="1"/>
    <col min="6399" max="6413" width="11.42578125" style="56" customWidth="1"/>
    <col min="6414" max="6652" width="11.42578125" style="56"/>
    <col min="6653" max="6653" width="5.28515625" style="56" customWidth="1"/>
    <col min="6654" max="6654" width="34.42578125" style="56" customWidth="1"/>
    <col min="6655" max="6669" width="11.42578125" style="56" customWidth="1"/>
    <col min="6670" max="6908" width="11.42578125" style="56"/>
    <col min="6909" max="6909" width="5.28515625" style="56" customWidth="1"/>
    <col min="6910" max="6910" width="34.42578125" style="56" customWidth="1"/>
    <col min="6911" max="6925" width="11.42578125" style="56" customWidth="1"/>
    <col min="6926" max="7164" width="11.42578125" style="56"/>
    <col min="7165" max="7165" width="5.28515625" style="56" customWidth="1"/>
    <col min="7166" max="7166" width="34.42578125" style="56" customWidth="1"/>
    <col min="7167" max="7181" width="11.42578125" style="56" customWidth="1"/>
    <col min="7182" max="7420" width="11.42578125" style="56"/>
    <col min="7421" max="7421" width="5.28515625" style="56" customWidth="1"/>
    <col min="7422" max="7422" width="34.42578125" style="56" customWidth="1"/>
    <col min="7423" max="7437" width="11.42578125" style="56" customWidth="1"/>
    <col min="7438" max="7676" width="11.42578125" style="56"/>
    <col min="7677" max="7677" width="5.28515625" style="56" customWidth="1"/>
    <col min="7678" max="7678" width="34.42578125" style="56" customWidth="1"/>
    <col min="7679" max="7693" width="11.42578125" style="56" customWidth="1"/>
    <col min="7694" max="7932" width="11.42578125" style="56"/>
    <col min="7933" max="7933" width="5.28515625" style="56" customWidth="1"/>
    <col min="7934" max="7934" width="34.42578125" style="56" customWidth="1"/>
    <col min="7935" max="7949" width="11.42578125" style="56" customWidth="1"/>
    <col min="7950" max="8188" width="11.42578125" style="56"/>
    <col min="8189" max="8189" width="5.28515625" style="56" customWidth="1"/>
    <col min="8190" max="8190" width="34.42578125" style="56" customWidth="1"/>
    <col min="8191" max="8205" width="11.42578125" style="56" customWidth="1"/>
    <col min="8206" max="8444" width="11.42578125" style="56"/>
    <col min="8445" max="8445" width="5.28515625" style="56" customWidth="1"/>
    <col min="8446" max="8446" width="34.42578125" style="56" customWidth="1"/>
    <col min="8447" max="8461" width="11.42578125" style="56" customWidth="1"/>
    <col min="8462" max="8700" width="11.42578125" style="56"/>
    <col min="8701" max="8701" width="5.28515625" style="56" customWidth="1"/>
    <col min="8702" max="8702" width="34.42578125" style="56" customWidth="1"/>
    <col min="8703" max="8717" width="11.42578125" style="56" customWidth="1"/>
    <col min="8718" max="8956" width="11.42578125" style="56"/>
    <col min="8957" max="8957" width="5.28515625" style="56" customWidth="1"/>
    <col min="8958" max="8958" width="34.42578125" style="56" customWidth="1"/>
    <col min="8959" max="8973" width="11.42578125" style="56" customWidth="1"/>
    <col min="8974" max="9212" width="11.42578125" style="56"/>
    <col min="9213" max="9213" width="5.28515625" style="56" customWidth="1"/>
    <col min="9214" max="9214" width="34.42578125" style="56" customWidth="1"/>
    <col min="9215" max="9229" width="11.42578125" style="56" customWidth="1"/>
    <col min="9230" max="9468" width="11.42578125" style="56"/>
    <col min="9469" max="9469" width="5.28515625" style="56" customWidth="1"/>
    <col min="9470" max="9470" width="34.42578125" style="56" customWidth="1"/>
    <col min="9471" max="9485" width="11.42578125" style="56" customWidth="1"/>
    <col min="9486" max="9724" width="11.42578125" style="56"/>
    <col min="9725" max="9725" width="5.28515625" style="56" customWidth="1"/>
    <col min="9726" max="9726" width="34.42578125" style="56" customWidth="1"/>
    <col min="9727" max="9741" width="11.42578125" style="56" customWidth="1"/>
    <col min="9742" max="9980" width="11.42578125" style="56"/>
    <col min="9981" max="9981" width="5.28515625" style="56" customWidth="1"/>
    <col min="9982" max="9982" width="34.42578125" style="56" customWidth="1"/>
    <col min="9983" max="9997" width="11.42578125" style="56" customWidth="1"/>
    <col min="9998" max="10236" width="11.42578125" style="56"/>
    <col min="10237" max="10237" width="5.28515625" style="56" customWidth="1"/>
    <col min="10238" max="10238" width="34.42578125" style="56" customWidth="1"/>
    <col min="10239" max="10253" width="11.42578125" style="56" customWidth="1"/>
    <col min="10254" max="10492" width="11.42578125" style="56"/>
    <col min="10493" max="10493" width="5.28515625" style="56" customWidth="1"/>
    <col min="10494" max="10494" width="34.42578125" style="56" customWidth="1"/>
    <col min="10495" max="10509" width="11.42578125" style="56" customWidth="1"/>
    <col min="10510" max="10748" width="11.42578125" style="56"/>
    <col min="10749" max="10749" width="5.28515625" style="56" customWidth="1"/>
    <col min="10750" max="10750" width="34.42578125" style="56" customWidth="1"/>
    <col min="10751" max="10765" width="11.42578125" style="56" customWidth="1"/>
    <col min="10766" max="11004" width="11.42578125" style="56"/>
    <col min="11005" max="11005" width="5.28515625" style="56" customWidth="1"/>
    <col min="11006" max="11006" width="34.42578125" style="56" customWidth="1"/>
    <col min="11007" max="11021" width="11.42578125" style="56" customWidth="1"/>
    <col min="11022" max="11260" width="11.42578125" style="56"/>
    <col min="11261" max="11261" width="5.28515625" style="56" customWidth="1"/>
    <col min="11262" max="11262" width="34.42578125" style="56" customWidth="1"/>
    <col min="11263" max="11277" width="11.42578125" style="56" customWidth="1"/>
    <col min="11278" max="11516" width="11.42578125" style="56"/>
    <col min="11517" max="11517" width="5.28515625" style="56" customWidth="1"/>
    <col min="11518" max="11518" width="34.42578125" style="56" customWidth="1"/>
    <col min="11519" max="11533" width="11.42578125" style="56" customWidth="1"/>
    <col min="11534" max="11772" width="11.42578125" style="56"/>
    <col min="11773" max="11773" width="5.28515625" style="56" customWidth="1"/>
    <col min="11774" max="11774" width="34.42578125" style="56" customWidth="1"/>
    <col min="11775" max="11789" width="11.42578125" style="56" customWidth="1"/>
    <col min="11790" max="12028" width="11.42578125" style="56"/>
    <col min="12029" max="12029" width="5.28515625" style="56" customWidth="1"/>
    <col min="12030" max="12030" width="34.42578125" style="56" customWidth="1"/>
    <col min="12031" max="12045" width="11.42578125" style="56" customWidth="1"/>
    <col min="12046" max="12284" width="11.42578125" style="56"/>
    <col min="12285" max="12285" width="5.28515625" style="56" customWidth="1"/>
    <col min="12286" max="12286" width="34.42578125" style="56" customWidth="1"/>
    <col min="12287" max="12301" width="11.42578125" style="56" customWidth="1"/>
    <col min="12302" max="12540" width="11.42578125" style="56"/>
    <col min="12541" max="12541" width="5.28515625" style="56" customWidth="1"/>
    <col min="12542" max="12542" width="34.42578125" style="56" customWidth="1"/>
    <col min="12543" max="12557" width="11.42578125" style="56" customWidth="1"/>
    <col min="12558" max="12796" width="11.42578125" style="56"/>
    <col min="12797" max="12797" width="5.28515625" style="56" customWidth="1"/>
    <col min="12798" max="12798" width="34.42578125" style="56" customWidth="1"/>
    <col min="12799" max="12813" width="11.42578125" style="56" customWidth="1"/>
    <col min="12814" max="13052" width="11.42578125" style="56"/>
    <col min="13053" max="13053" width="5.28515625" style="56" customWidth="1"/>
    <col min="13054" max="13054" width="34.42578125" style="56" customWidth="1"/>
    <col min="13055" max="13069" width="11.42578125" style="56" customWidth="1"/>
    <col min="13070" max="13308" width="11.42578125" style="56"/>
    <col min="13309" max="13309" width="5.28515625" style="56" customWidth="1"/>
    <col min="13310" max="13310" width="34.42578125" style="56" customWidth="1"/>
    <col min="13311" max="13325" width="11.42578125" style="56" customWidth="1"/>
    <col min="13326" max="13564" width="11.42578125" style="56"/>
    <col min="13565" max="13565" width="5.28515625" style="56" customWidth="1"/>
    <col min="13566" max="13566" width="34.42578125" style="56" customWidth="1"/>
    <col min="13567" max="13581" width="11.42578125" style="56" customWidth="1"/>
    <col min="13582" max="13820" width="11.42578125" style="56"/>
    <col min="13821" max="13821" width="5.28515625" style="56" customWidth="1"/>
    <col min="13822" max="13822" width="34.42578125" style="56" customWidth="1"/>
    <col min="13823" max="13837" width="11.42578125" style="56" customWidth="1"/>
    <col min="13838" max="14076" width="11.42578125" style="56"/>
    <col min="14077" max="14077" width="5.28515625" style="56" customWidth="1"/>
    <col min="14078" max="14078" width="34.42578125" style="56" customWidth="1"/>
    <col min="14079" max="14093" width="11.42578125" style="56" customWidth="1"/>
    <col min="14094" max="14332" width="11.42578125" style="56"/>
    <col min="14333" max="14333" width="5.28515625" style="56" customWidth="1"/>
    <col min="14334" max="14334" width="34.42578125" style="56" customWidth="1"/>
    <col min="14335" max="14349" width="11.42578125" style="56" customWidth="1"/>
    <col min="14350" max="14588" width="11.42578125" style="56"/>
    <col min="14589" max="14589" width="5.28515625" style="56" customWidth="1"/>
    <col min="14590" max="14590" width="34.42578125" style="56" customWidth="1"/>
    <col min="14591" max="14605" width="11.42578125" style="56" customWidth="1"/>
    <col min="14606" max="14844" width="11.42578125" style="56"/>
    <col min="14845" max="14845" width="5.28515625" style="56" customWidth="1"/>
    <col min="14846" max="14846" width="34.42578125" style="56" customWidth="1"/>
    <col min="14847" max="14861" width="11.42578125" style="56" customWidth="1"/>
    <col min="14862" max="15100" width="11.42578125" style="56"/>
    <col min="15101" max="15101" width="5.28515625" style="56" customWidth="1"/>
    <col min="15102" max="15102" width="34.42578125" style="56" customWidth="1"/>
    <col min="15103" max="15117" width="11.42578125" style="56" customWidth="1"/>
    <col min="15118" max="15356" width="11.42578125" style="56"/>
    <col min="15357" max="15357" width="5.28515625" style="56" customWidth="1"/>
    <col min="15358" max="15358" width="34.42578125" style="56" customWidth="1"/>
    <col min="15359" max="15373" width="11.42578125" style="56" customWidth="1"/>
    <col min="15374" max="15612" width="11.42578125" style="56"/>
    <col min="15613" max="15613" width="5.28515625" style="56" customWidth="1"/>
    <col min="15614" max="15614" width="34.42578125" style="56" customWidth="1"/>
    <col min="15615" max="15629" width="11.42578125" style="56" customWidth="1"/>
    <col min="15630" max="15868" width="11.42578125" style="56"/>
    <col min="15869" max="15869" width="5.28515625" style="56" customWidth="1"/>
    <col min="15870" max="15870" width="34.42578125" style="56" customWidth="1"/>
    <col min="15871" max="15885" width="11.42578125" style="56" customWidth="1"/>
    <col min="15886" max="16124" width="11.42578125" style="56"/>
    <col min="16125" max="16125" width="5.28515625" style="56" customWidth="1"/>
    <col min="16126" max="16126" width="34.42578125" style="56" customWidth="1"/>
    <col min="16127" max="16141" width="11.42578125" style="56" customWidth="1"/>
    <col min="16142" max="16384" width="11.42578125" style="56"/>
  </cols>
  <sheetData>
    <row r="3" spans="2:18">
      <c r="B3" s="3" t="s">
        <v>34</v>
      </c>
      <c r="D3" s="3"/>
    </row>
    <row r="4" spans="2:18">
      <c r="B4" s="57" t="s">
        <v>35</v>
      </c>
      <c r="C4" s="58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"/>
      <c r="R4" s="59"/>
    </row>
    <row r="6" spans="2:18" ht="18.95" customHeight="1">
      <c r="B6" s="129"/>
      <c r="C6" s="130" t="s">
        <v>4</v>
      </c>
      <c r="D6" s="129">
        <v>2015</v>
      </c>
      <c r="E6" s="130" t="s">
        <v>5</v>
      </c>
      <c r="F6" s="130" t="s">
        <v>6</v>
      </c>
      <c r="G6" s="130" t="s">
        <v>7</v>
      </c>
      <c r="H6" s="130" t="s">
        <v>8</v>
      </c>
      <c r="I6" s="129">
        <v>2014</v>
      </c>
      <c r="J6" s="130" t="s">
        <v>9</v>
      </c>
      <c r="K6" s="130" t="s">
        <v>10</v>
      </c>
      <c r="L6" s="130" t="s">
        <v>11</v>
      </c>
      <c r="M6" s="130" t="s">
        <v>12</v>
      </c>
      <c r="N6" s="129">
        <v>2013</v>
      </c>
      <c r="O6" s="130" t="s">
        <v>13</v>
      </c>
      <c r="P6" s="132" t="s">
        <v>14</v>
      </c>
      <c r="Q6" s="133" t="s">
        <v>15</v>
      </c>
      <c r="R6" s="134" t="s">
        <v>16</v>
      </c>
    </row>
    <row r="7" spans="2:18" ht="18.95" customHeight="1">
      <c r="B7" s="129"/>
      <c r="C7" s="131"/>
      <c r="D7" s="129"/>
      <c r="E7" s="131"/>
      <c r="F7" s="131"/>
      <c r="G7" s="131"/>
      <c r="H7" s="131"/>
      <c r="I7" s="129"/>
      <c r="J7" s="131"/>
      <c r="K7" s="131"/>
      <c r="L7" s="131"/>
      <c r="M7" s="131"/>
      <c r="N7" s="129"/>
      <c r="O7" s="131"/>
      <c r="P7" s="132"/>
      <c r="Q7" s="133"/>
      <c r="R7" s="134"/>
    </row>
    <row r="8" spans="2:18" s="60" customFormat="1">
      <c r="B8" s="13"/>
      <c r="C8" s="14" t="s">
        <v>17</v>
      </c>
      <c r="D8" s="13" t="s">
        <v>17</v>
      </c>
      <c r="E8" s="14" t="s">
        <v>17</v>
      </c>
      <c r="F8" s="14" t="s">
        <v>17</v>
      </c>
      <c r="G8" s="14" t="s">
        <v>17</v>
      </c>
      <c r="H8" s="14" t="s">
        <v>17</v>
      </c>
      <c r="I8" s="13" t="s">
        <v>17</v>
      </c>
      <c r="J8" s="14" t="s">
        <v>17</v>
      </c>
      <c r="K8" s="14" t="s">
        <v>17</v>
      </c>
      <c r="L8" s="14" t="s">
        <v>17</v>
      </c>
      <c r="M8" s="14" t="s">
        <v>17</v>
      </c>
      <c r="N8" s="13" t="s">
        <v>17</v>
      </c>
      <c r="O8" s="14" t="s">
        <v>17</v>
      </c>
      <c r="P8" s="14" t="s">
        <v>17</v>
      </c>
      <c r="Q8" s="14" t="s">
        <v>17</v>
      </c>
      <c r="R8" s="14" t="s">
        <v>17</v>
      </c>
    </row>
    <row r="9" spans="2:18" s="61" customFormat="1">
      <c r="B9" s="17" t="s">
        <v>19</v>
      </c>
      <c r="C9" s="36">
        <v>95697</v>
      </c>
      <c r="D9" s="19">
        <f>SUM(E9:H9)</f>
        <v>426273</v>
      </c>
      <c r="E9" s="37">
        <v>97242</v>
      </c>
      <c r="F9" s="37">
        <v>105655</v>
      </c>
      <c r="G9" s="37">
        <v>106791</v>
      </c>
      <c r="H9" s="37">
        <v>116585</v>
      </c>
      <c r="I9" s="21">
        <f>SUM(J9:M9)</f>
        <v>492305</v>
      </c>
      <c r="J9" s="37">
        <v>120941</v>
      </c>
      <c r="K9" s="37">
        <v>122058</v>
      </c>
      <c r="L9" s="37">
        <v>127242</v>
      </c>
      <c r="M9" s="37">
        <v>122064</v>
      </c>
      <c r="N9" s="21">
        <f>SUM(O9:R9)</f>
        <v>478942</v>
      </c>
      <c r="O9" s="37">
        <v>120656</v>
      </c>
      <c r="P9" s="37">
        <v>116925</v>
      </c>
      <c r="Q9" s="37">
        <v>120570</v>
      </c>
      <c r="R9" s="37">
        <v>120791</v>
      </c>
    </row>
    <row r="10" spans="2:18" s="61" customFormat="1">
      <c r="B10" s="17" t="s">
        <v>20</v>
      </c>
      <c r="C10" s="18">
        <v>-71225</v>
      </c>
      <c r="D10" s="19">
        <f t="shared" ref="D10:D28" si="0">SUM(E10:H10)</f>
        <v>-314226</v>
      </c>
      <c r="E10" s="22">
        <v>-72604</v>
      </c>
      <c r="F10" s="22">
        <v>-77822</v>
      </c>
      <c r="G10" s="22">
        <v>-78453</v>
      </c>
      <c r="H10" s="22">
        <v>-85347</v>
      </c>
      <c r="I10" s="21">
        <f t="shared" ref="I10:I24" si="1">SUM(J10:M10)</f>
        <v>-367923</v>
      </c>
      <c r="J10" s="22">
        <v>-90650</v>
      </c>
      <c r="K10" s="22">
        <v>-87145</v>
      </c>
      <c r="L10" s="22">
        <v>-97594</v>
      </c>
      <c r="M10" s="22">
        <v>-92534</v>
      </c>
      <c r="N10" s="21">
        <f t="shared" ref="N10:N24" si="2">SUM(O10:R10)</f>
        <v>-363536</v>
      </c>
      <c r="O10" s="22">
        <v>-93839</v>
      </c>
      <c r="P10" s="22">
        <v>-89275</v>
      </c>
      <c r="Q10" s="22">
        <v>-89094</v>
      </c>
      <c r="R10" s="22">
        <v>-91328</v>
      </c>
    </row>
    <row r="11" spans="2:18" s="61" customFormat="1">
      <c r="B11" s="17" t="s">
        <v>21</v>
      </c>
      <c r="C11" s="36">
        <v>24472</v>
      </c>
      <c r="D11" s="19">
        <f t="shared" si="0"/>
        <v>112047</v>
      </c>
      <c r="E11" s="37">
        <v>24638</v>
      </c>
      <c r="F11" s="37">
        <v>27833</v>
      </c>
      <c r="G11" s="37">
        <v>28338</v>
      </c>
      <c r="H11" s="37">
        <v>31238</v>
      </c>
      <c r="I11" s="21">
        <f t="shared" si="1"/>
        <v>124382</v>
      </c>
      <c r="J11" s="37">
        <v>30291</v>
      </c>
      <c r="K11" s="37">
        <v>34913</v>
      </c>
      <c r="L11" s="37">
        <v>29648</v>
      </c>
      <c r="M11" s="37">
        <v>29530</v>
      </c>
      <c r="N11" s="21">
        <f t="shared" si="2"/>
        <v>115406</v>
      </c>
      <c r="O11" s="37">
        <v>26817</v>
      </c>
      <c r="P11" s="37">
        <v>27650</v>
      </c>
      <c r="Q11" s="37">
        <v>31476</v>
      </c>
      <c r="R11" s="37">
        <v>29463</v>
      </c>
    </row>
    <row r="12" spans="2:18" s="61" customFormat="1">
      <c r="B12" s="17" t="s">
        <v>22</v>
      </c>
      <c r="C12" s="18">
        <v>-14522</v>
      </c>
      <c r="D12" s="19">
        <f t="shared" si="0"/>
        <v>-70988</v>
      </c>
      <c r="E12" s="22">
        <v>-21875</v>
      </c>
      <c r="F12" s="22">
        <v>-15580</v>
      </c>
      <c r="G12" s="22">
        <v>-17694</v>
      </c>
      <c r="H12" s="22">
        <v>-15839</v>
      </c>
      <c r="I12" s="21">
        <f t="shared" si="1"/>
        <v>-69200</v>
      </c>
      <c r="J12" s="22">
        <v>-18033</v>
      </c>
      <c r="K12" s="22">
        <v>-17793</v>
      </c>
      <c r="L12" s="22">
        <v>-17387</v>
      </c>
      <c r="M12" s="22">
        <v>-15987</v>
      </c>
      <c r="N12" s="21">
        <f t="shared" si="2"/>
        <v>-65823</v>
      </c>
      <c r="O12" s="22">
        <v>-20053</v>
      </c>
      <c r="P12" s="22">
        <v>-15289</v>
      </c>
      <c r="Q12" s="22">
        <v>-16692</v>
      </c>
      <c r="R12" s="22">
        <v>-13789</v>
      </c>
    </row>
    <row r="13" spans="2:18" s="61" customFormat="1">
      <c r="B13" s="62" t="s">
        <v>23</v>
      </c>
      <c r="C13" s="63">
        <v>9950</v>
      </c>
      <c r="D13" s="64">
        <f t="shared" si="0"/>
        <v>41059</v>
      </c>
      <c r="E13" s="65">
        <v>2763</v>
      </c>
      <c r="F13" s="65">
        <v>12253</v>
      </c>
      <c r="G13" s="65">
        <v>10644</v>
      </c>
      <c r="H13" s="65">
        <v>15399</v>
      </c>
      <c r="I13" s="66">
        <f t="shared" si="1"/>
        <v>55182</v>
      </c>
      <c r="J13" s="65">
        <v>12258</v>
      </c>
      <c r="K13" s="65">
        <v>17120</v>
      </c>
      <c r="L13" s="65">
        <v>12261</v>
      </c>
      <c r="M13" s="65">
        <v>13543</v>
      </c>
      <c r="N13" s="66">
        <f t="shared" si="2"/>
        <v>49583</v>
      </c>
      <c r="O13" s="65">
        <v>6764</v>
      </c>
      <c r="P13" s="65">
        <v>12361</v>
      </c>
      <c r="Q13" s="65">
        <v>14784</v>
      </c>
      <c r="R13" s="65">
        <v>15674</v>
      </c>
    </row>
    <row r="14" spans="2:18" s="61" customFormat="1">
      <c r="B14" s="17" t="s">
        <v>36</v>
      </c>
      <c r="C14" s="18">
        <v>-608</v>
      </c>
      <c r="D14" s="19">
        <f t="shared" si="0"/>
        <v>18642</v>
      </c>
      <c r="E14" s="22">
        <v>17393</v>
      </c>
      <c r="F14" s="22">
        <v>758</v>
      </c>
      <c r="G14" s="22">
        <v>-276</v>
      </c>
      <c r="H14" s="22">
        <v>767</v>
      </c>
      <c r="I14" s="21">
        <f t="shared" si="1"/>
        <v>-1833</v>
      </c>
      <c r="J14" s="22">
        <v>-739</v>
      </c>
      <c r="K14" s="22">
        <v>665</v>
      </c>
      <c r="L14" s="22">
        <v>-1263</v>
      </c>
      <c r="M14" s="22">
        <v>-496</v>
      </c>
      <c r="N14" s="21">
        <f t="shared" si="2"/>
        <v>16616</v>
      </c>
      <c r="O14" s="22">
        <v>2333</v>
      </c>
      <c r="P14" s="22">
        <v>14084</v>
      </c>
      <c r="Q14" s="22">
        <v>-344</v>
      </c>
      <c r="R14" s="37">
        <v>543</v>
      </c>
    </row>
    <row r="15" spans="2:18" s="61" customFormat="1">
      <c r="B15" s="17" t="s">
        <v>37</v>
      </c>
      <c r="C15" s="18">
        <v>276</v>
      </c>
      <c r="D15" s="19">
        <f t="shared" si="0"/>
        <v>6712</v>
      </c>
      <c r="E15" s="22">
        <v>2544</v>
      </c>
      <c r="F15" s="22">
        <v>1868</v>
      </c>
      <c r="G15" s="22">
        <v>1984</v>
      </c>
      <c r="H15" s="22">
        <v>316</v>
      </c>
      <c r="I15" s="21">
        <f t="shared" si="1"/>
        <v>7446</v>
      </c>
      <c r="J15" s="22">
        <v>3423</v>
      </c>
      <c r="K15" s="22">
        <v>966</v>
      </c>
      <c r="L15" s="22">
        <v>1407</v>
      </c>
      <c r="M15" s="22">
        <v>1650</v>
      </c>
      <c r="N15" s="21">
        <f t="shared" si="2"/>
        <v>6178</v>
      </c>
      <c r="O15" s="22">
        <v>1929</v>
      </c>
      <c r="P15" s="22">
        <v>1037</v>
      </c>
      <c r="Q15" s="22">
        <v>1807</v>
      </c>
      <c r="R15" s="37">
        <v>1405</v>
      </c>
    </row>
    <row r="16" spans="2:18" s="61" customFormat="1">
      <c r="B16" s="17" t="s">
        <v>38</v>
      </c>
      <c r="C16" s="18">
        <v>-2461</v>
      </c>
      <c r="D16" s="19">
        <f t="shared" si="0"/>
        <v>-10801</v>
      </c>
      <c r="E16" s="22">
        <v>-3216</v>
      </c>
      <c r="F16" s="22">
        <v>-2531</v>
      </c>
      <c r="G16" s="22">
        <v>-2628</v>
      </c>
      <c r="H16" s="22">
        <v>-2426</v>
      </c>
      <c r="I16" s="21">
        <f t="shared" si="1"/>
        <v>-11000</v>
      </c>
      <c r="J16" s="22">
        <v>-2683</v>
      </c>
      <c r="K16" s="22">
        <v>-2760</v>
      </c>
      <c r="L16" s="22">
        <v>-2785</v>
      </c>
      <c r="M16" s="22">
        <v>-2772</v>
      </c>
      <c r="N16" s="21">
        <f t="shared" si="2"/>
        <v>-11899</v>
      </c>
      <c r="O16" s="22">
        <v>-2544</v>
      </c>
      <c r="P16" s="22">
        <v>-3206</v>
      </c>
      <c r="Q16" s="22">
        <v>-3639</v>
      </c>
      <c r="R16" s="37">
        <v>-2510</v>
      </c>
    </row>
    <row r="17" spans="2:18" s="61" customFormat="1">
      <c r="B17" s="17" t="s">
        <v>39</v>
      </c>
      <c r="C17" s="18">
        <v>11529</v>
      </c>
      <c r="D17" s="19">
        <f t="shared" si="0"/>
        <v>37875</v>
      </c>
      <c r="E17" s="22">
        <v>12465</v>
      </c>
      <c r="F17" s="22">
        <v>9359</v>
      </c>
      <c r="G17" s="22">
        <v>8516</v>
      </c>
      <c r="H17" s="22">
        <v>7535</v>
      </c>
      <c r="I17" s="21">
        <f t="shared" si="1"/>
        <v>28938</v>
      </c>
      <c r="J17" s="22">
        <v>14365</v>
      </c>
      <c r="K17" s="22">
        <v>4946</v>
      </c>
      <c r="L17" s="22">
        <v>6758</v>
      </c>
      <c r="M17" s="22">
        <v>2869</v>
      </c>
      <c r="N17" s="21">
        <f t="shared" si="2"/>
        <v>27206</v>
      </c>
      <c r="O17" s="22">
        <v>6553</v>
      </c>
      <c r="P17" s="22">
        <v>7001</v>
      </c>
      <c r="Q17" s="22">
        <v>7879</v>
      </c>
      <c r="R17" s="37">
        <v>5773</v>
      </c>
    </row>
    <row r="18" spans="2:18" s="61" customFormat="1">
      <c r="B18" s="17" t="s">
        <v>40</v>
      </c>
      <c r="C18" s="18">
        <v>645</v>
      </c>
      <c r="D18" s="19">
        <f t="shared" si="0"/>
        <v>3688</v>
      </c>
      <c r="E18" s="22">
        <v>6436</v>
      </c>
      <c r="F18" s="22">
        <v>-1506</v>
      </c>
      <c r="G18" s="22">
        <v>-661</v>
      </c>
      <c r="H18" s="22">
        <v>-581</v>
      </c>
      <c r="I18" s="21">
        <f t="shared" si="1"/>
        <v>679</v>
      </c>
      <c r="J18" s="22">
        <v>-328</v>
      </c>
      <c r="K18" s="22">
        <v>-392</v>
      </c>
      <c r="L18" s="22">
        <v>694</v>
      </c>
      <c r="M18" s="22">
        <v>705</v>
      </c>
      <c r="N18" s="21">
        <f t="shared" si="2"/>
        <v>333</v>
      </c>
      <c r="O18" s="22">
        <v>139</v>
      </c>
      <c r="P18" s="22">
        <v>-148</v>
      </c>
      <c r="Q18" s="22">
        <v>118</v>
      </c>
      <c r="R18" s="37">
        <v>224</v>
      </c>
    </row>
    <row r="19" spans="2:18" s="61" customFormat="1">
      <c r="B19" s="17" t="s">
        <v>41</v>
      </c>
      <c r="C19" s="18">
        <v>-18</v>
      </c>
      <c r="D19" s="19">
        <f t="shared" si="0"/>
        <v>34</v>
      </c>
      <c r="E19" s="22">
        <v>8</v>
      </c>
      <c r="F19" s="22">
        <v>16</v>
      </c>
      <c r="G19" s="22">
        <v>8</v>
      </c>
      <c r="H19" s="22">
        <v>2</v>
      </c>
      <c r="I19" s="21">
        <f t="shared" si="1"/>
        <v>67</v>
      </c>
      <c r="J19" s="22">
        <v>9</v>
      </c>
      <c r="K19" s="22">
        <v>48</v>
      </c>
      <c r="L19" s="22">
        <v>8</v>
      </c>
      <c r="M19" s="22">
        <v>2</v>
      </c>
      <c r="N19" s="21">
        <f t="shared" si="2"/>
        <v>22</v>
      </c>
      <c r="O19" s="22">
        <v>18</v>
      </c>
      <c r="P19" s="22">
        <v>14</v>
      </c>
      <c r="Q19" s="22">
        <v>-10</v>
      </c>
      <c r="R19" s="37">
        <v>0</v>
      </c>
    </row>
    <row r="20" spans="2:18" s="61" customFormat="1">
      <c r="B20" s="62" t="s">
        <v>42</v>
      </c>
      <c r="C20" s="63">
        <v>19313</v>
      </c>
      <c r="D20" s="64">
        <f t="shared" si="0"/>
        <v>97209</v>
      </c>
      <c r="E20" s="65">
        <v>38393</v>
      </c>
      <c r="F20" s="65">
        <v>20217</v>
      </c>
      <c r="G20" s="65">
        <v>17587</v>
      </c>
      <c r="H20" s="65">
        <v>21012</v>
      </c>
      <c r="I20" s="66">
        <f t="shared" si="1"/>
        <v>79479</v>
      </c>
      <c r="J20" s="65">
        <v>26305</v>
      </c>
      <c r="K20" s="65">
        <v>20593</v>
      </c>
      <c r="L20" s="65">
        <v>17080</v>
      </c>
      <c r="M20" s="65">
        <v>15501</v>
      </c>
      <c r="N20" s="66">
        <f t="shared" si="2"/>
        <v>88039</v>
      </c>
      <c r="O20" s="65">
        <v>15192</v>
      </c>
      <c r="P20" s="65">
        <v>31143</v>
      </c>
      <c r="Q20" s="65">
        <v>20595</v>
      </c>
      <c r="R20" s="65">
        <v>21109</v>
      </c>
    </row>
    <row r="21" spans="2:18" s="61" customFormat="1">
      <c r="B21" s="62" t="s">
        <v>43</v>
      </c>
      <c r="C21" s="67">
        <v>-2294</v>
      </c>
      <c r="D21" s="64">
        <f t="shared" si="0"/>
        <v>-17199</v>
      </c>
      <c r="E21" s="68">
        <v>-4060</v>
      </c>
      <c r="F21" s="68">
        <v>-4042</v>
      </c>
      <c r="G21" s="68">
        <v>-5394</v>
      </c>
      <c r="H21" s="68">
        <v>-3703</v>
      </c>
      <c r="I21" s="66">
        <f t="shared" si="1"/>
        <v>-9276</v>
      </c>
      <c r="J21" s="68">
        <v>1605</v>
      </c>
      <c r="K21" s="68">
        <v>-5437</v>
      </c>
      <c r="L21" s="68">
        <v>-1581</v>
      </c>
      <c r="M21" s="68">
        <v>-3863</v>
      </c>
      <c r="N21" s="66">
        <f t="shared" si="2"/>
        <v>-11647</v>
      </c>
      <c r="O21" s="68">
        <v>1174</v>
      </c>
      <c r="P21" s="68">
        <v>-5690</v>
      </c>
      <c r="Q21" s="68">
        <v>-3501</v>
      </c>
      <c r="R21" s="65">
        <v>-3630</v>
      </c>
    </row>
    <row r="22" spans="2:18" s="61" customFormat="1">
      <c r="B22" s="62" t="s">
        <v>44</v>
      </c>
      <c r="C22" s="63">
        <v>17019</v>
      </c>
      <c r="D22" s="64">
        <f t="shared" si="0"/>
        <v>80010</v>
      </c>
      <c r="E22" s="65">
        <v>34333</v>
      </c>
      <c r="F22" s="65">
        <v>16175</v>
      </c>
      <c r="G22" s="65">
        <v>12193</v>
      </c>
      <c r="H22" s="65">
        <v>17309</v>
      </c>
      <c r="I22" s="66">
        <f t="shared" si="1"/>
        <v>70203</v>
      </c>
      <c r="J22" s="65">
        <v>27910</v>
      </c>
      <c r="K22" s="65">
        <v>15156</v>
      </c>
      <c r="L22" s="65">
        <v>15499</v>
      </c>
      <c r="M22" s="65">
        <v>11638</v>
      </c>
      <c r="N22" s="66">
        <f t="shared" si="2"/>
        <v>76392</v>
      </c>
      <c r="O22" s="65">
        <v>16366</v>
      </c>
      <c r="P22" s="65">
        <v>25453</v>
      </c>
      <c r="Q22" s="65">
        <v>17094</v>
      </c>
      <c r="R22" s="65">
        <v>17479</v>
      </c>
    </row>
    <row r="23" spans="2:18" ht="18.95" customHeight="1">
      <c r="B23" s="17" t="s">
        <v>45</v>
      </c>
      <c r="C23" s="69">
        <v>14694</v>
      </c>
      <c r="D23" s="19">
        <f t="shared" si="0"/>
        <v>68936</v>
      </c>
      <c r="E23" s="47">
        <v>32160</v>
      </c>
      <c r="F23" s="47">
        <v>13626</v>
      </c>
      <c r="G23" s="47">
        <v>9241</v>
      </c>
      <c r="H23" s="47">
        <v>13909</v>
      </c>
      <c r="I23" s="21">
        <f t="shared" si="1"/>
        <v>61037</v>
      </c>
      <c r="J23" s="47">
        <v>24447</v>
      </c>
      <c r="K23" s="47">
        <v>10878</v>
      </c>
      <c r="L23" s="47">
        <v>14629</v>
      </c>
      <c r="M23" s="47">
        <v>11083</v>
      </c>
      <c r="N23" s="21">
        <f t="shared" si="2"/>
        <v>73531</v>
      </c>
      <c r="O23" s="47">
        <v>15705</v>
      </c>
      <c r="P23" s="47">
        <v>24763</v>
      </c>
      <c r="Q23" s="47">
        <v>16265</v>
      </c>
      <c r="R23" s="70">
        <v>16798</v>
      </c>
    </row>
    <row r="24" spans="2:18">
      <c r="B24" s="17" t="s">
        <v>46</v>
      </c>
      <c r="C24" s="69">
        <v>2325</v>
      </c>
      <c r="D24" s="19">
        <f t="shared" si="0"/>
        <v>11074</v>
      </c>
      <c r="E24" s="47">
        <v>2173</v>
      </c>
      <c r="F24" s="47">
        <v>2549</v>
      </c>
      <c r="G24" s="47">
        <v>2952</v>
      </c>
      <c r="H24" s="47">
        <v>3400</v>
      </c>
      <c r="I24" s="21">
        <f t="shared" si="1"/>
        <v>9166</v>
      </c>
      <c r="J24" s="47">
        <v>3463</v>
      </c>
      <c r="K24" s="47">
        <v>4278</v>
      </c>
      <c r="L24" s="47">
        <v>870</v>
      </c>
      <c r="M24" s="47">
        <v>555</v>
      </c>
      <c r="N24" s="21">
        <f t="shared" si="2"/>
        <v>2861</v>
      </c>
      <c r="O24" s="47">
        <v>661</v>
      </c>
      <c r="P24" s="47">
        <v>690</v>
      </c>
      <c r="Q24" s="47">
        <v>829</v>
      </c>
      <c r="R24" s="70">
        <v>681</v>
      </c>
    </row>
    <row r="25" spans="2:18">
      <c r="C25" s="71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70"/>
      <c r="R25" s="70"/>
    </row>
    <row r="26" spans="2:18">
      <c r="B26" s="72" t="s">
        <v>47</v>
      </c>
      <c r="C26" s="71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73"/>
      <c r="R26" s="73"/>
    </row>
    <row r="27" spans="2:18">
      <c r="B27" s="17" t="s">
        <v>24</v>
      </c>
      <c r="C27" s="69">
        <v>12590</v>
      </c>
      <c r="D27" s="19">
        <f t="shared" si="0"/>
        <v>50706</v>
      </c>
      <c r="E27" s="47">
        <v>13114</v>
      </c>
      <c r="F27" s="47">
        <v>12734</v>
      </c>
      <c r="G27" s="47">
        <v>12466</v>
      </c>
      <c r="H27" s="47">
        <v>12392</v>
      </c>
      <c r="I27" s="21">
        <f>SUM(J27:M27)</f>
        <v>50163</v>
      </c>
      <c r="J27" s="47">
        <v>13333</v>
      </c>
      <c r="K27" s="47">
        <v>11492</v>
      </c>
      <c r="L27" s="47">
        <v>12905</v>
      </c>
      <c r="M27" s="47">
        <v>12433</v>
      </c>
      <c r="N27" s="21">
        <f>SUM(O27:R27)</f>
        <v>44708</v>
      </c>
      <c r="O27" s="22">
        <v>12078</v>
      </c>
      <c r="P27" s="22">
        <v>11417</v>
      </c>
      <c r="Q27" s="22">
        <v>10702</v>
      </c>
      <c r="R27" s="25">
        <v>10511</v>
      </c>
    </row>
    <row r="28" spans="2:18">
      <c r="B28" s="74" t="s">
        <v>28</v>
      </c>
      <c r="C28" s="75">
        <v>22540</v>
      </c>
      <c r="D28" s="19">
        <f t="shared" si="0"/>
        <v>91765</v>
      </c>
      <c r="E28" s="76">
        <v>15877</v>
      </c>
      <c r="F28" s="76">
        <v>24987</v>
      </c>
      <c r="G28" s="76">
        <v>23110</v>
      </c>
      <c r="H28" s="76">
        <v>27791</v>
      </c>
      <c r="I28" s="21">
        <f>SUM(J28:M28)</f>
        <v>105345</v>
      </c>
      <c r="J28" s="76">
        <v>25591</v>
      </c>
      <c r="K28" s="76">
        <v>28612</v>
      </c>
      <c r="L28" s="76">
        <v>25166</v>
      </c>
      <c r="M28" s="76">
        <v>25976</v>
      </c>
      <c r="N28" s="21">
        <f>SUM(O28:R28)</f>
        <v>94291</v>
      </c>
      <c r="O28" s="76">
        <v>18842</v>
      </c>
      <c r="P28" s="76">
        <v>23778</v>
      </c>
      <c r="Q28" s="76">
        <v>25486</v>
      </c>
      <c r="R28" s="76">
        <v>26185</v>
      </c>
    </row>
    <row r="29" spans="2:18" s="108" customFormat="1">
      <c r="B29" s="106" t="s">
        <v>26</v>
      </c>
      <c r="C29" s="77">
        <v>0.23553507424475167</v>
      </c>
      <c r="D29" s="107">
        <f>D28/D9</f>
        <v>0.21527284158274157</v>
      </c>
      <c r="E29" s="78">
        <v>0.16327307130663704</v>
      </c>
      <c r="F29" s="78">
        <v>0.23649614310728315</v>
      </c>
      <c r="G29" s="78">
        <v>0.21640400408274105</v>
      </c>
      <c r="H29" s="78">
        <v>0.23837543423253421</v>
      </c>
      <c r="I29" s="107">
        <f>I28/I9</f>
        <v>0.21398320147063304</v>
      </c>
      <c r="J29" s="78">
        <v>0.21159904416202943</v>
      </c>
      <c r="K29" s="78">
        <v>0.2344131478477445</v>
      </c>
      <c r="L29" s="78">
        <v>0.19778060703226921</v>
      </c>
      <c r="M29" s="78">
        <v>0.21280639664438328</v>
      </c>
      <c r="N29" s="107">
        <f>N28/N9</f>
        <v>0.19687352539555938</v>
      </c>
      <c r="O29" s="78">
        <v>0.15616297573266144</v>
      </c>
      <c r="P29" s="78">
        <v>0.20336112892880051</v>
      </c>
      <c r="Q29" s="78">
        <v>0.21137928174504436</v>
      </c>
      <c r="R29" s="78">
        <v>0.21677939581591343</v>
      </c>
    </row>
    <row r="30" spans="2:18">
      <c r="B30" s="79"/>
      <c r="C30" s="80"/>
      <c r="D30" s="79"/>
      <c r="E30" s="80"/>
      <c r="F30" s="80"/>
      <c r="G30" s="80"/>
      <c r="H30" s="22"/>
      <c r="I30" s="80"/>
      <c r="J30" s="80"/>
      <c r="K30" s="80"/>
      <c r="L30" s="80"/>
      <c r="M30" s="80"/>
      <c r="N30" s="80"/>
      <c r="O30" s="80"/>
      <c r="P30" s="80"/>
      <c r="Q30" s="81"/>
      <c r="R30" s="81"/>
    </row>
  </sheetData>
  <mergeCells count="17">
    <mergeCell ref="M6:M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N6:N7"/>
    <mergeCell ref="O6:O7"/>
    <mergeCell ref="P6:P7"/>
    <mergeCell ref="Q6:Q7"/>
    <mergeCell ref="R6:R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Q4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5" customWidth="1"/>
    <col min="2" max="8" width="11.42578125" style="5" customWidth="1"/>
    <col min="9" max="9" width="11.7109375" style="5" customWidth="1"/>
    <col min="10" max="17" width="11.42578125" style="5" customWidth="1"/>
    <col min="18" max="18" width="11.42578125" style="1" customWidth="1"/>
    <col min="19" max="19" width="11.42578125" style="5" customWidth="1"/>
    <col min="20" max="20" width="11.42578125" style="1" customWidth="1"/>
    <col min="21" max="34" width="11.42578125" style="5" customWidth="1"/>
    <col min="35" max="35" width="11.42578125" style="1" customWidth="1"/>
    <col min="36" max="36" width="11.42578125" style="5" customWidth="1"/>
    <col min="37" max="37" width="11.42578125" style="1" customWidth="1"/>
    <col min="38" max="38" width="11.42578125" style="5" customWidth="1"/>
    <col min="39" max="43" width="11.140625" style="5" customWidth="1"/>
    <col min="44" max="51" width="11.42578125" style="5" customWidth="1"/>
    <col min="52" max="52" width="8" style="1" customWidth="1"/>
    <col min="53" max="53" width="11.42578125" style="5" customWidth="1"/>
    <col min="54" max="54" width="11.42578125" style="1" customWidth="1"/>
    <col min="55" max="69" width="11.42578125" style="5" customWidth="1"/>
    <col min="70" max="262" width="11.42578125" style="5"/>
    <col min="263" max="263" width="28.42578125" style="5" customWidth="1"/>
    <col min="264" max="269" width="11.42578125" style="5" customWidth="1"/>
    <col min="270" max="270" width="11.7109375" style="5" customWidth="1"/>
    <col min="271" max="295" width="11.42578125" style="5" customWidth="1"/>
    <col min="296" max="300" width="11.140625" style="5" customWidth="1"/>
    <col min="301" max="308" width="11.42578125" style="5" customWidth="1"/>
    <col min="309" max="309" width="4.28515625" style="5" customWidth="1"/>
    <col min="310" max="325" width="11.42578125" style="5" customWidth="1"/>
    <col min="326" max="518" width="11.42578125" style="5"/>
    <col min="519" max="519" width="28.42578125" style="5" customWidth="1"/>
    <col min="520" max="525" width="11.42578125" style="5" customWidth="1"/>
    <col min="526" max="526" width="11.7109375" style="5" customWidth="1"/>
    <col min="527" max="551" width="11.42578125" style="5" customWidth="1"/>
    <col min="552" max="556" width="11.140625" style="5" customWidth="1"/>
    <col min="557" max="564" width="11.42578125" style="5" customWidth="1"/>
    <col min="565" max="565" width="4.28515625" style="5" customWidth="1"/>
    <col min="566" max="581" width="11.42578125" style="5" customWidth="1"/>
    <col min="582" max="774" width="11.42578125" style="5"/>
    <col min="775" max="775" width="28.42578125" style="5" customWidth="1"/>
    <col min="776" max="781" width="11.42578125" style="5" customWidth="1"/>
    <col min="782" max="782" width="11.7109375" style="5" customWidth="1"/>
    <col min="783" max="807" width="11.42578125" style="5" customWidth="1"/>
    <col min="808" max="812" width="11.140625" style="5" customWidth="1"/>
    <col min="813" max="820" width="11.42578125" style="5" customWidth="1"/>
    <col min="821" max="821" width="4.28515625" style="5" customWidth="1"/>
    <col min="822" max="837" width="11.42578125" style="5" customWidth="1"/>
    <col min="838" max="1030" width="11.42578125" style="5"/>
    <col min="1031" max="1031" width="28.42578125" style="5" customWidth="1"/>
    <col min="1032" max="1037" width="11.42578125" style="5" customWidth="1"/>
    <col min="1038" max="1038" width="11.7109375" style="5" customWidth="1"/>
    <col min="1039" max="1063" width="11.42578125" style="5" customWidth="1"/>
    <col min="1064" max="1068" width="11.140625" style="5" customWidth="1"/>
    <col min="1069" max="1076" width="11.42578125" style="5" customWidth="1"/>
    <col min="1077" max="1077" width="4.28515625" style="5" customWidth="1"/>
    <col min="1078" max="1093" width="11.42578125" style="5" customWidth="1"/>
    <col min="1094" max="1286" width="11.42578125" style="5"/>
    <col min="1287" max="1287" width="28.42578125" style="5" customWidth="1"/>
    <col min="1288" max="1293" width="11.42578125" style="5" customWidth="1"/>
    <col min="1294" max="1294" width="11.7109375" style="5" customWidth="1"/>
    <col min="1295" max="1319" width="11.42578125" style="5" customWidth="1"/>
    <col min="1320" max="1324" width="11.140625" style="5" customWidth="1"/>
    <col min="1325" max="1332" width="11.42578125" style="5" customWidth="1"/>
    <col min="1333" max="1333" width="4.28515625" style="5" customWidth="1"/>
    <col min="1334" max="1349" width="11.42578125" style="5" customWidth="1"/>
    <col min="1350" max="1542" width="11.42578125" style="5"/>
    <col min="1543" max="1543" width="28.42578125" style="5" customWidth="1"/>
    <col min="1544" max="1549" width="11.42578125" style="5" customWidth="1"/>
    <col min="1550" max="1550" width="11.7109375" style="5" customWidth="1"/>
    <col min="1551" max="1575" width="11.42578125" style="5" customWidth="1"/>
    <col min="1576" max="1580" width="11.140625" style="5" customWidth="1"/>
    <col min="1581" max="1588" width="11.42578125" style="5" customWidth="1"/>
    <col min="1589" max="1589" width="4.28515625" style="5" customWidth="1"/>
    <col min="1590" max="1605" width="11.42578125" style="5" customWidth="1"/>
    <col min="1606" max="1798" width="11.42578125" style="5"/>
    <col min="1799" max="1799" width="28.42578125" style="5" customWidth="1"/>
    <col min="1800" max="1805" width="11.42578125" style="5" customWidth="1"/>
    <col min="1806" max="1806" width="11.7109375" style="5" customWidth="1"/>
    <col min="1807" max="1831" width="11.42578125" style="5" customWidth="1"/>
    <col min="1832" max="1836" width="11.140625" style="5" customWidth="1"/>
    <col min="1837" max="1844" width="11.42578125" style="5" customWidth="1"/>
    <col min="1845" max="1845" width="4.28515625" style="5" customWidth="1"/>
    <col min="1846" max="1861" width="11.42578125" style="5" customWidth="1"/>
    <col min="1862" max="2054" width="11.42578125" style="5"/>
    <col min="2055" max="2055" width="28.42578125" style="5" customWidth="1"/>
    <col min="2056" max="2061" width="11.42578125" style="5" customWidth="1"/>
    <col min="2062" max="2062" width="11.7109375" style="5" customWidth="1"/>
    <col min="2063" max="2087" width="11.42578125" style="5" customWidth="1"/>
    <col min="2088" max="2092" width="11.140625" style="5" customWidth="1"/>
    <col min="2093" max="2100" width="11.42578125" style="5" customWidth="1"/>
    <col min="2101" max="2101" width="4.28515625" style="5" customWidth="1"/>
    <col min="2102" max="2117" width="11.42578125" style="5" customWidth="1"/>
    <col min="2118" max="2310" width="11.42578125" style="5"/>
    <col min="2311" max="2311" width="28.42578125" style="5" customWidth="1"/>
    <col min="2312" max="2317" width="11.42578125" style="5" customWidth="1"/>
    <col min="2318" max="2318" width="11.7109375" style="5" customWidth="1"/>
    <col min="2319" max="2343" width="11.42578125" style="5" customWidth="1"/>
    <col min="2344" max="2348" width="11.140625" style="5" customWidth="1"/>
    <col min="2349" max="2356" width="11.42578125" style="5" customWidth="1"/>
    <col min="2357" max="2357" width="4.28515625" style="5" customWidth="1"/>
    <col min="2358" max="2373" width="11.42578125" style="5" customWidth="1"/>
    <col min="2374" max="2566" width="11.42578125" style="5"/>
    <col min="2567" max="2567" width="28.42578125" style="5" customWidth="1"/>
    <col min="2568" max="2573" width="11.42578125" style="5" customWidth="1"/>
    <col min="2574" max="2574" width="11.7109375" style="5" customWidth="1"/>
    <col min="2575" max="2599" width="11.42578125" style="5" customWidth="1"/>
    <col min="2600" max="2604" width="11.140625" style="5" customWidth="1"/>
    <col min="2605" max="2612" width="11.42578125" style="5" customWidth="1"/>
    <col min="2613" max="2613" width="4.28515625" style="5" customWidth="1"/>
    <col min="2614" max="2629" width="11.42578125" style="5" customWidth="1"/>
    <col min="2630" max="2822" width="11.42578125" style="5"/>
    <col min="2823" max="2823" width="28.42578125" style="5" customWidth="1"/>
    <col min="2824" max="2829" width="11.42578125" style="5" customWidth="1"/>
    <col min="2830" max="2830" width="11.7109375" style="5" customWidth="1"/>
    <col min="2831" max="2855" width="11.42578125" style="5" customWidth="1"/>
    <col min="2856" max="2860" width="11.140625" style="5" customWidth="1"/>
    <col min="2861" max="2868" width="11.42578125" style="5" customWidth="1"/>
    <col min="2869" max="2869" width="4.28515625" style="5" customWidth="1"/>
    <col min="2870" max="2885" width="11.42578125" style="5" customWidth="1"/>
    <col min="2886" max="3078" width="11.42578125" style="5"/>
    <col min="3079" max="3079" width="28.42578125" style="5" customWidth="1"/>
    <col min="3080" max="3085" width="11.42578125" style="5" customWidth="1"/>
    <col min="3086" max="3086" width="11.7109375" style="5" customWidth="1"/>
    <col min="3087" max="3111" width="11.42578125" style="5" customWidth="1"/>
    <col min="3112" max="3116" width="11.140625" style="5" customWidth="1"/>
    <col min="3117" max="3124" width="11.42578125" style="5" customWidth="1"/>
    <col min="3125" max="3125" width="4.28515625" style="5" customWidth="1"/>
    <col min="3126" max="3141" width="11.42578125" style="5" customWidth="1"/>
    <col min="3142" max="3334" width="11.42578125" style="5"/>
    <col min="3335" max="3335" width="28.42578125" style="5" customWidth="1"/>
    <col min="3336" max="3341" width="11.42578125" style="5" customWidth="1"/>
    <col min="3342" max="3342" width="11.7109375" style="5" customWidth="1"/>
    <col min="3343" max="3367" width="11.42578125" style="5" customWidth="1"/>
    <col min="3368" max="3372" width="11.140625" style="5" customWidth="1"/>
    <col min="3373" max="3380" width="11.42578125" style="5" customWidth="1"/>
    <col min="3381" max="3381" width="4.28515625" style="5" customWidth="1"/>
    <col min="3382" max="3397" width="11.42578125" style="5" customWidth="1"/>
    <col min="3398" max="3590" width="11.42578125" style="5"/>
    <col min="3591" max="3591" width="28.42578125" style="5" customWidth="1"/>
    <col min="3592" max="3597" width="11.42578125" style="5" customWidth="1"/>
    <col min="3598" max="3598" width="11.7109375" style="5" customWidth="1"/>
    <col min="3599" max="3623" width="11.42578125" style="5" customWidth="1"/>
    <col min="3624" max="3628" width="11.140625" style="5" customWidth="1"/>
    <col min="3629" max="3636" width="11.42578125" style="5" customWidth="1"/>
    <col min="3637" max="3637" width="4.28515625" style="5" customWidth="1"/>
    <col min="3638" max="3653" width="11.42578125" style="5" customWidth="1"/>
    <col min="3654" max="3846" width="11.42578125" style="5"/>
    <col min="3847" max="3847" width="28.42578125" style="5" customWidth="1"/>
    <col min="3848" max="3853" width="11.42578125" style="5" customWidth="1"/>
    <col min="3854" max="3854" width="11.7109375" style="5" customWidth="1"/>
    <col min="3855" max="3879" width="11.42578125" style="5" customWidth="1"/>
    <col min="3880" max="3884" width="11.140625" style="5" customWidth="1"/>
    <col min="3885" max="3892" width="11.42578125" style="5" customWidth="1"/>
    <col min="3893" max="3893" width="4.28515625" style="5" customWidth="1"/>
    <col min="3894" max="3909" width="11.42578125" style="5" customWidth="1"/>
    <col min="3910" max="4102" width="11.42578125" style="5"/>
    <col min="4103" max="4103" width="28.42578125" style="5" customWidth="1"/>
    <col min="4104" max="4109" width="11.42578125" style="5" customWidth="1"/>
    <col min="4110" max="4110" width="11.7109375" style="5" customWidth="1"/>
    <col min="4111" max="4135" width="11.42578125" style="5" customWidth="1"/>
    <col min="4136" max="4140" width="11.140625" style="5" customWidth="1"/>
    <col min="4141" max="4148" width="11.42578125" style="5" customWidth="1"/>
    <col min="4149" max="4149" width="4.28515625" style="5" customWidth="1"/>
    <col min="4150" max="4165" width="11.42578125" style="5" customWidth="1"/>
    <col min="4166" max="4358" width="11.42578125" style="5"/>
    <col min="4359" max="4359" width="28.42578125" style="5" customWidth="1"/>
    <col min="4360" max="4365" width="11.42578125" style="5" customWidth="1"/>
    <col min="4366" max="4366" width="11.7109375" style="5" customWidth="1"/>
    <col min="4367" max="4391" width="11.42578125" style="5" customWidth="1"/>
    <col min="4392" max="4396" width="11.140625" style="5" customWidth="1"/>
    <col min="4397" max="4404" width="11.42578125" style="5" customWidth="1"/>
    <col min="4405" max="4405" width="4.28515625" style="5" customWidth="1"/>
    <col min="4406" max="4421" width="11.42578125" style="5" customWidth="1"/>
    <col min="4422" max="4614" width="11.42578125" style="5"/>
    <col min="4615" max="4615" width="28.42578125" style="5" customWidth="1"/>
    <col min="4616" max="4621" width="11.42578125" style="5" customWidth="1"/>
    <col min="4622" max="4622" width="11.7109375" style="5" customWidth="1"/>
    <col min="4623" max="4647" width="11.42578125" style="5" customWidth="1"/>
    <col min="4648" max="4652" width="11.140625" style="5" customWidth="1"/>
    <col min="4653" max="4660" width="11.42578125" style="5" customWidth="1"/>
    <col min="4661" max="4661" width="4.28515625" style="5" customWidth="1"/>
    <col min="4662" max="4677" width="11.42578125" style="5" customWidth="1"/>
    <col min="4678" max="4870" width="11.42578125" style="5"/>
    <col min="4871" max="4871" width="28.42578125" style="5" customWidth="1"/>
    <col min="4872" max="4877" width="11.42578125" style="5" customWidth="1"/>
    <col min="4878" max="4878" width="11.7109375" style="5" customWidth="1"/>
    <col min="4879" max="4903" width="11.42578125" style="5" customWidth="1"/>
    <col min="4904" max="4908" width="11.140625" style="5" customWidth="1"/>
    <col min="4909" max="4916" width="11.42578125" style="5" customWidth="1"/>
    <col min="4917" max="4917" width="4.28515625" style="5" customWidth="1"/>
    <col min="4918" max="4933" width="11.42578125" style="5" customWidth="1"/>
    <col min="4934" max="5126" width="11.42578125" style="5"/>
    <col min="5127" max="5127" width="28.42578125" style="5" customWidth="1"/>
    <col min="5128" max="5133" width="11.42578125" style="5" customWidth="1"/>
    <col min="5134" max="5134" width="11.7109375" style="5" customWidth="1"/>
    <col min="5135" max="5159" width="11.42578125" style="5" customWidth="1"/>
    <col min="5160" max="5164" width="11.140625" style="5" customWidth="1"/>
    <col min="5165" max="5172" width="11.42578125" style="5" customWidth="1"/>
    <col min="5173" max="5173" width="4.28515625" style="5" customWidth="1"/>
    <col min="5174" max="5189" width="11.42578125" style="5" customWidth="1"/>
    <col min="5190" max="5382" width="11.42578125" style="5"/>
    <col min="5383" max="5383" width="28.42578125" style="5" customWidth="1"/>
    <col min="5384" max="5389" width="11.42578125" style="5" customWidth="1"/>
    <col min="5390" max="5390" width="11.7109375" style="5" customWidth="1"/>
    <col min="5391" max="5415" width="11.42578125" style="5" customWidth="1"/>
    <col min="5416" max="5420" width="11.140625" style="5" customWidth="1"/>
    <col min="5421" max="5428" width="11.42578125" style="5" customWidth="1"/>
    <col min="5429" max="5429" width="4.28515625" style="5" customWidth="1"/>
    <col min="5430" max="5445" width="11.42578125" style="5" customWidth="1"/>
    <col min="5446" max="5638" width="11.42578125" style="5"/>
    <col min="5639" max="5639" width="28.42578125" style="5" customWidth="1"/>
    <col min="5640" max="5645" width="11.42578125" style="5" customWidth="1"/>
    <col min="5646" max="5646" width="11.7109375" style="5" customWidth="1"/>
    <col min="5647" max="5671" width="11.42578125" style="5" customWidth="1"/>
    <col min="5672" max="5676" width="11.140625" style="5" customWidth="1"/>
    <col min="5677" max="5684" width="11.42578125" style="5" customWidth="1"/>
    <col min="5685" max="5685" width="4.28515625" style="5" customWidth="1"/>
    <col min="5686" max="5701" width="11.42578125" style="5" customWidth="1"/>
    <col min="5702" max="5894" width="11.42578125" style="5"/>
    <col min="5895" max="5895" width="28.42578125" style="5" customWidth="1"/>
    <col min="5896" max="5901" width="11.42578125" style="5" customWidth="1"/>
    <col min="5902" max="5902" width="11.7109375" style="5" customWidth="1"/>
    <col min="5903" max="5927" width="11.42578125" style="5" customWidth="1"/>
    <col min="5928" max="5932" width="11.140625" style="5" customWidth="1"/>
    <col min="5933" max="5940" width="11.42578125" style="5" customWidth="1"/>
    <col min="5941" max="5941" width="4.28515625" style="5" customWidth="1"/>
    <col min="5942" max="5957" width="11.42578125" style="5" customWidth="1"/>
    <col min="5958" max="6150" width="11.42578125" style="5"/>
    <col min="6151" max="6151" width="28.42578125" style="5" customWidth="1"/>
    <col min="6152" max="6157" width="11.42578125" style="5" customWidth="1"/>
    <col min="6158" max="6158" width="11.7109375" style="5" customWidth="1"/>
    <col min="6159" max="6183" width="11.42578125" style="5" customWidth="1"/>
    <col min="6184" max="6188" width="11.140625" style="5" customWidth="1"/>
    <col min="6189" max="6196" width="11.42578125" style="5" customWidth="1"/>
    <col min="6197" max="6197" width="4.28515625" style="5" customWidth="1"/>
    <col min="6198" max="6213" width="11.42578125" style="5" customWidth="1"/>
    <col min="6214" max="6406" width="11.42578125" style="5"/>
    <col min="6407" max="6407" width="28.42578125" style="5" customWidth="1"/>
    <col min="6408" max="6413" width="11.42578125" style="5" customWidth="1"/>
    <col min="6414" max="6414" width="11.7109375" style="5" customWidth="1"/>
    <col min="6415" max="6439" width="11.42578125" style="5" customWidth="1"/>
    <col min="6440" max="6444" width="11.140625" style="5" customWidth="1"/>
    <col min="6445" max="6452" width="11.42578125" style="5" customWidth="1"/>
    <col min="6453" max="6453" width="4.28515625" style="5" customWidth="1"/>
    <col min="6454" max="6469" width="11.42578125" style="5" customWidth="1"/>
    <col min="6470" max="6662" width="11.42578125" style="5"/>
    <col min="6663" max="6663" width="28.42578125" style="5" customWidth="1"/>
    <col min="6664" max="6669" width="11.42578125" style="5" customWidth="1"/>
    <col min="6670" max="6670" width="11.7109375" style="5" customWidth="1"/>
    <col min="6671" max="6695" width="11.42578125" style="5" customWidth="1"/>
    <col min="6696" max="6700" width="11.140625" style="5" customWidth="1"/>
    <col min="6701" max="6708" width="11.42578125" style="5" customWidth="1"/>
    <col min="6709" max="6709" width="4.28515625" style="5" customWidth="1"/>
    <col min="6710" max="6725" width="11.42578125" style="5" customWidth="1"/>
    <col min="6726" max="6918" width="11.42578125" style="5"/>
    <col min="6919" max="6919" width="28.42578125" style="5" customWidth="1"/>
    <col min="6920" max="6925" width="11.42578125" style="5" customWidth="1"/>
    <col min="6926" max="6926" width="11.7109375" style="5" customWidth="1"/>
    <col min="6927" max="6951" width="11.42578125" style="5" customWidth="1"/>
    <col min="6952" max="6956" width="11.140625" style="5" customWidth="1"/>
    <col min="6957" max="6964" width="11.42578125" style="5" customWidth="1"/>
    <col min="6965" max="6965" width="4.28515625" style="5" customWidth="1"/>
    <col min="6966" max="6981" width="11.42578125" style="5" customWidth="1"/>
    <col min="6982" max="7174" width="11.42578125" style="5"/>
    <col min="7175" max="7175" width="28.42578125" style="5" customWidth="1"/>
    <col min="7176" max="7181" width="11.42578125" style="5" customWidth="1"/>
    <col min="7182" max="7182" width="11.7109375" style="5" customWidth="1"/>
    <col min="7183" max="7207" width="11.42578125" style="5" customWidth="1"/>
    <col min="7208" max="7212" width="11.140625" style="5" customWidth="1"/>
    <col min="7213" max="7220" width="11.42578125" style="5" customWidth="1"/>
    <col min="7221" max="7221" width="4.28515625" style="5" customWidth="1"/>
    <col min="7222" max="7237" width="11.42578125" style="5" customWidth="1"/>
    <col min="7238" max="7430" width="11.42578125" style="5"/>
    <col min="7431" max="7431" width="28.42578125" style="5" customWidth="1"/>
    <col min="7432" max="7437" width="11.42578125" style="5" customWidth="1"/>
    <col min="7438" max="7438" width="11.7109375" style="5" customWidth="1"/>
    <col min="7439" max="7463" width="11.42578125" style="5" customWidth="1"/>
    <col min="7464" max="7468" width="11.140625" style="5" customWidth="1"/>
    <col min="7469" max="7476" width="11.42578125" style="5" customWidth="1"/>
    <col min="7477" max="7477" width="4.28515625" style="5" customWidth="1"/>
    <col min="7478" max="7493" width="11.42578125" style="5" customWidth="1"/>
    <col min="7494" max="7686" width="11.42578125" style="5"/>
    <col min="7687" max="7687" width="28.42578125" style="5" customWidth="1"/>
    <col min="7688" max="7693" width="11.42578125" style="5" customWidth="1"/>
    <col min="7694" max="7694" width="11.7109375" style="5" customWidth="1"/>
    <col min="7695" max="7719" width="11.42578125" style="5" customWidth="1"/>
    <col min="7720" max="7724" width="11.140625" style="5" customWidth="1"/>
    <col min="7725" max="7732" width="11.42578125" style="5" customWidth="1"/>
    <col min="7733" max="7733" width="4.28515625" style="5" customWidth="1"/>
    <col min="7734" max="7749" width="11.42578125" style="5" customWidth="1"/>
    <col min="7750" max="7942" width="11.42578125" style="5"/>
    <col min="7943" max="7943" width="28.42578125" style="5" customWidth="1"/>
    <col min="7944" max="7949" width="11.42578125" style="5" customWidth="1"/>
    <col min="7950" max="7950" width="11.7109375" style="5" customWidth="1"/>
    <col min="7951" max="7975" width="11.42578125" style="5" customWidth="1"/>
    <col min="7976" max="7980" width="11.140625" style="5" customWidth="1"/>
    <col min="7981" max="7988" width="11.42578125" style="5" customWidth="1"/>
    <col min="7989" max="7989" width="4.28515625" style="5" customWidth="1"/>
    <col min="7990" max="8005" width="11.42578125" style="5" customWidth="1"/>
    <col min="8006" max="8198" width="11.42578125" style="5"/>
    <col min="8199" max="8199" width="28.42578125" style="5" customWidth="1"/>
    <col min="8200" max="8205" width="11.42578125" style="5" customWidth="1"/>
    <col min="8206" max="8206" width="11.7109375" style="5" customWidth="1"/>
    <col min="8207" max="8231" width="11.42578125" style="5" customWidth="1"/>
    <col min="8232" max="8236" width="11.140625" style="5" customWidth="1"/>
    <col min="8237" max="8244" width="11.42578125" style="5" customWidth="1"/>
    <col min="8245" max="8245" width="4.28515625" style="5" customWidth="1"/>
    <col min="8246" max="8261" width="11.42578125" style="5" customWidth="1"/>
    <col min="8262" max="8454" width="11.42578125" style="5"/>
    <col min="8455" max="8455" width="28.42578125" style="5" customWidth="1"/>
    <col min="8456" max="8461" width="11.42578125" style="5" customWidth="1"/>
    <col min="8462" max="8462" width="11.7109375" style="5" customWidth="1"/>
    <col min="8463" max="8487" width="11.42578125" style="5" customWidth="1"/>
    <col min="8488" max="8492" width="11.140625" style="5" customWidth="1"/>
    <col min="8493" max="8500" width="11.42578125" style="5" customWidth="1"/>
    <col min="8501" max="8501" width="4.28515625" style="5" customWidth="1"/>
    <col min="8502" max="8517" width="11.42578125" style="5" customWidth="1"/>
    <col min="8518" max="8710" width="11.42578125" style="5"/>
    <col min="8711" max="8711" width="28.42578125" style="5" customWidth="1"/>
    <col min="8712" max="8717" width="11.42578125" style="5" customWidth="1"/>
    <col min="8718" max="8718" width="11.7109375" style="5" customWidth="1"/>
    <col min="8719" max="8743" width="11.42578125" style="5" customWidth="1"/>
    <col min="8744" max="8748" width="11.140625" style="5" customWidth="1"/>
    <col min="8749" max="8756" width="11.42578125" style="5" customWidth="1"/>
    <col min="8757" max="8757" width="4.28515625" style="5" customWidth="1"/>
    <col min="8758" max="8773" width="11.42578125" style="5" customWidth="1"/>
    <col min="8774" max="8966" width="11.42578125" style="5"/>
    <col min="8967" max="8967" width="28.42578125" style="5" customWidth="1"/>
    <col min="8968" max="8973" width="11.42578125" style="5" customWidth="1"/>
    <col min="8974" max="8974" width="11.7109375" style="5" customWidth="1"/>
    <col min="8975" max="8999" width="11.42578125" style="5" customWidth="1"/>
    <col min="9000" max="9004" width="11.140625" style="5" customWidth="1"/>
    <col min="9005" max="9012" width="11.42578125" style="5" customWidth="1"/>
    <col min="9013" max="9013" width="4.28515625" style="5" customWidth="1"/>
    <col min="9014" max="9029" width="11.42578125" style="5" customWidth="1"/>
    <col min="9030" max="9222" width="11.42578125" style="5"/>
    <col min="9223" max="9223" width="28.42578125" style="5" customWidth="1"/>
    <col min="9224" max="9229" width="11.42578125" style="5" customWidth="1"/>
    <col min="9230" max="9230" width="11.7109375" style="5" customWidth="1"/>
    <col min="9231" max="9255" width="11.42578125" style="5" customWidth="1"/>
    <col min="9256" max="9260" width="11.140625" style="5" customWidth="1"/>
    <col min="9261" max="9268" width="11.42578125" style="5" customWidth="1"/>
    <col min="9269" max="9269" width="4.28515625" style="5" customWidth="1"/>
    <col min="9270" max="9285" width="11.42578125" style="5" customWidth="1"/>
    <col min="9286" max="9478" width="11.42578125" style="5"/>
    <col min="9479" max="9479" width="28.42578125" style="5" customWidth="1"/>
    <col min="9480" max="9485" width="11.42578125" style="5" customWidth="1"/>
    <col min="9486" max="9486" width="11.7109375" style="5" customWidth="1"/>
    <col min="9487" max="9511" width="11.42578125" style="5" customWidth="1"/>
    <col min="9512" max="9516" width="11.140625" style="5" customWidth="1"/>
    <col min="9517" max="9524" width="11.42578125" style="5" customWidth="1"/>
    <col min="9525" max="9525" width="4.28515625" style="5" customWidth="1"/>
    <col min="9526" max="9541" width="11.42578125" style="5" customWidth="1"/>
    <col min="9542" max="9734" width="11.42578125" style="5"/>
    <col min="9735" max="9735" width="28.42578125" style="5" customWidth="1"/>
    <col min="9736" max="9741" width="11.42578125" style="5" customWidth="1"/>
    <col min="9742" max="9742" width="11.7109375" style="5" customWidth="1"/>
    <col min="9743" max="9767" width="11.42578125" style="5" customWidth="1"/>
    <col min="9768" max="9772" width="11.140625" style="5" customWidth="1"/>
    <col min="9773" max="9780" width="11.42578125" style="5" customWidth="1"/>
    <col min="9781" max="9781" width="4.28515625" style="5" customWidth="1"/>
    <col min="9782" max="9797" width="11.42578125" style="5" customWidth="1"/>
    <col min="9798" max="9990" width="11.42578125" style="5"/>
    <col min="9991" max="9991" width="28.42578125" style="5" customWidth="1"/>
    <col min="9992" max="9997" width="11.42578125" style="5" customWidth="1"/>
    <col min="9998" max="9998" width="11.7109375" style="5" customWidth="1"/>
    <col min="9999" max="10023" width="11.42578125" style="5" customWidth="1"/>
    <col min="10024" max="10028" width="11.140625" style="5" customWidth="1"/>
    <col min="10029" max="10036" width="11.42578125" style="5" customWidth="1"/>
    <col min="10037" max="10037" width="4.28515625" style="5" customWidth="1"/>
    <col min="10038" max="10053" width="11.42578125" style="5" customWidth="1"/>
    <col min="10054" max="10246" width="11.42578125" style="5"/>
    <col min="10247" max="10247" width="28.42578125" style="5" customWidth="1"/>
    <col min="10248" max="10253" width="11.42578125" style="5" customWidth="1"/>
    <col min="10254" max="10254" width="11.7109375" style="5" customWidth="1"/>
    <col min="10255" max="10279" width="11.42578125" style="5" customWidth="1"/>
    <col min="10280" max="10284" width="11.140625" style="5" customWidth="1"/>
    <col min="10285" max="10292" width="11.42578125" style="5" customWidth="1"/>
    <col min="10293" max="10293" width="4.28515625" style="5" customWidth="1"/>
    <col min="10294" max="10309" width="11.42578125" style="5" customWidth="1"/>
    <col min="10310" max="10502" width="11.42578125" style="5"/>
    <col min="10503" max="10503" width="28.42578125" style="5" customWidth="1"/>
    <col min="10504" max="10509" width="11.42578125" style="5" customWidth="1"/>
    <col min="10510" max="10510" width="11.7109375" style="5" customWidth="1"/>
    <col min="10511" max="10535" width="11.42578125" style="5" customWidth="1"/>
    <col min="10536" max="10540" width="11.140625" style="5" customWidth="1"/>
    <col min="10541" max="10548" width="11.42578125" style="5" customWidth="1"/>
    <col min="10549" max="10549" width="4.28515625" style="5" customWidth="1"/>
    <col min="10550" max="10565" width="11.42578125" style="5" customWidth="1"/>
    <col min="10566" max="10758" width="11.42578125" style="5"/>
    <col min="10759" max="10759" width="28.42578125" style="5" customWidth="1"/>
    <col min="10760" max="10765" width="11.42578125" style="5" customWidth="1"/>
    <col min="10766" max="10766" width="11.7109375" style="5" customWidth="1"/>
    <col min="10767" max="10791" width="11.42578125" style="5" customWidth="1"/>
    <col min="10792" max="10796" width="11.140625" style="5" customWidth="1"/>
    <col min="10797" max="10804" width="11.42578125" style="5" customWidth="1"/>
    <col min="10805" max="10805" width="4.28515625" style="5" customWidth="1"/>
    <col min="10806" max="10821" width="11.42578125" style="5" customWidth="1"/>
    <col min="10822" max="11014" width="11.42578125" style="5"/>
    <col min="11015" max="11015" width="28.42578125" style="5" customWidth="1"/>
    <col min="11016" max="11021" width="11.42578125" style="5" customWidth="1"/>
    <col min="11022" max="11022" width="11.7109375" style="5" customWidth="1"/>
    <col min="11023" max="11047" width="11.42578125" style="5" customWidth="1"/>
    <col min="11048" max="11052" width="11.140625" style="5" customWidth="1"/>
    <col min="11053" max="11060" width="11.42578125" style="5" customWidth="1"/>
    <col min="11061" max="11061" width="4.28515625" style="5" customWidth="1"/>
    <col min="11062" max="11077" width="11.42578125" style="5" customWidth="1"/>
    <col min="11078" max="11270" width="11.42578125" style="5"/>
    <col min="11271" max="11271" width="28.42578125" style="5" customWidth="1"/>
    <col min="11272" max="11277" width="11.42578125" style="5" customWidth="1"/>
    <col min="11278" max="11278" width="11.7109375" style="5" customWidth="1"/>
    <col min="11279" max="11303" width="11.42578125" style="5" customWidth="1"/>
    <col min="11304" max="11308" width="11.140625" style="5" customWidth="1"/>
    <col min="11309" max="11316" width="11.42578125" style="5" customWidth="1"/>
    <col min="11317" max="11317" width="4.28515625" style="5" customWidth="1"/>
    <col min="11318" max="11333" width="11.42578125" style="5" customWidth="1"/>
    <col min="11334" max="11526" width="11.42578125" style="5"/>
    <col min="11527" max="11527" width="28.42578125" style="5" customWidth="1"/>
    <col min="11528" max="11533" width="11.42578125" style="5" customWidth="1"/>
    <col min="11534" max="11534" width="11.7109375" style="5" customWidth="1"/>
    <col min="11535" max="11559" width="11.42578125" style="5" customWidth="1"/>
    <col min="11560" max="11564" width="11.140625" style="5" customWidth="1"/>
    <col min="11565" max="11572" width="11.42578125" style="5" customWidth="1"/>
    <col min="11573" max="11573" width="4.28515625" style="5" customWidth="1"/>
    <col min="11574" max="11589" width="11.42578125" style="5" customWidth="1"/>
    <col min="11590" max="11782" width="11.42578125" style="5"/>
    <col min="11783" max="11783" width="28.42578125" style="5" customWidth="1"/>
    <col min="11784" max="11789" width="11.42578125" style="5" customWidth="1"/>
    <col min="11790" max="11790" width="11.7109375" style="5" customWidth="1"/>
    <col min="11791" max="11815" width="11.42578125" style="5" customWidth="1"/>
    <col min="11816" max="11820" width="11.140625" style="5" customWidth="1"/>
    <col min="11821" max="11828" width="11.42578125" style="5" customWidth="1"/>
    <col min="11829" max="11829" width="4.28515625" style="5" customWidth="1"/>
    <col min="11830" max="11845" width="11.42578125" style="5" customWidth="1"/>
    <col min="11846" max="12038" width="11.42578125" style="5"/>
    <col min="12039" max="12039" width="28.42578125" style="5" customWidth="1"/>
    <col min="12040" max="12045" width="11.42578125" style="5" customWidth="1"/>
    <col min="12046" max="12046" width="11.7109375" style="5" customWidth="1"/>
    <col min="12047" max="12071" width="11.42578125" style="5" customWidth="1"/>
    <col min="12072" max="12076" width="11.140625" style="5" customWidth="1"/>
    <col min="12077" max="12084" width="11.42578125" style="5" customWidth="1"/>
    <col min="12085" max="12085" width="4.28515625" style="5" customWidth="1"/>
    <col min="12086" max="12101" width="11.42578125" style="5" customWidth="1"/>
    <col min="12102" max="12294" width="11.42578125" style="5"/>
    <col min="12295" max="12295" width="28.42578125" style="5" customWidth="1"/>
    <col min="12296" max="12301" width="11.42578125" style="5" customWidth="1"/>
    <col min="12302" max="12302" width="11.7109375" style="5" customWidth="1"/>
    <col min="12303" max="12327" width="11.42578125" style="5" customWidth="1"/>
    <col min="12328" max="12332" width="11.140625" style="5" customWidth="1"/>
    <col min="12333" max="12340" width="11.42578125" style="5" customWidth="1"/>
    <col min="12341" max="12341" width="4.28515625" style="5" customWidth="1"/>
    <col min="12342" max="12357" width="11.42578125" style="5" customWidth="1"/>
    <col min="12358" max="12550" width="11.42578125" style="5"/>
    <col min="12551" max="12551" width="28.42578125" style="5" customWidth="1"/>
    <col min="12552" max="12557" width="11.42578125" style="5" customWidth="1"/>
    <col min="12558" max="12558" width="11.7109375" style="5" customWidth="1"/>
    <col min="12559" max="12583" width="11.42578125" style="5" customWidth="1"/>
    <col min="12584" max="12588" width="11.140625" style="5" customWidth="1"/>
    <col min="12589" max="12596" width="11.42578125" style="5" customWidth="1"/>
    <col min="12597" max="12597" width="4.28515625" style="5" customWidth="1"/>
    <col min="12598" max="12613" width="11.42578125" style="5" customWidth="1"/>
    <col min="12614" max="12806" width="11.42578125" style="5"/>
    <col min="12807" max="12807" width="28.42578125" style="5" customWidth="1"/>
    <col min="12808" max="12813" width="11.42578125" style="5" customWidth="1"/>
    <col min="12814" max="12814" width="11.7109375" style="5" customWidth="1"/>
    <col min="12815" max="12839" width="11.42578125" style="5" customWidth="1"/>
    <col min="12840" max="12844" width="11.140625" style="5" customWidth="1"/>
    <col min="12845" max="12852" width="11.42578125" style="5" customWidth="1"/>
    <col min="12853" max="12853" width="4.28515625" style="5" customWidth="1"/>
    <col min="12854" max="12869" width="11.42578125" style="5" customWidth="1"/>
    <col min="12870" max="13062" width="11.42578125" style="5"/>
    <col min="13063" max="13063" width="28.42578125" style="5" customWidth="1"/>
    <col min="13064" max="13069" width="11.42578125" style="5" customWidth="1"/>
    <col min="13070" max="13070" width="11.7109375" style="5" customWidth="1"/>
    <col min="13071" max="13095" width="11.42578125" style="5" customWidth="1"/>
    <col min="13096" max="13100" width="11.140625" style="5" customWidth="1"/>
    <col min="13101" max="13108" width="11.42578125" style="5" customWidth="1"/>
    <col min="13109" max="13109" width="4.28515625" style="5" customWidth="1"/>
    <col min="13110" max="13125" width="11.42578125" style="5" customWidth="1"/>
    <col min="13126" max="13318" width="11.42578125" style="5"/>
    <col min="13319" max="13319" width="28.42578125" style="5" customWidth="1"/>
    <col min="13320" max="13325" width="11.42578125" style="5" customWidth="1"/>
    <col min="13326" max="13326" width="11.7109375" style="5" customWidth="1"/>
    <col min="13327" max="13351" width="11.42578125" style="5" customWidth="1"/>
    <col min="13352" max="13356" width="11.140625" style="5" customWidth="1"/>
    <col min="13357" max="13364" width="11.42578125" style="5" customWidth="1"/>
    <col min="13365" max="13365" width="4.28515625" style="5" customWidth="1"/>
    <col min="13366" max="13381" width="11.42578125" style="5" customWidth="1"/>
    <col min="13382" max="13574" width="11.42578125" style="5"/>
    <col min="13575" max="13575" width="28.42578125" style="5" customWidth="1"/>
    <col min="13576" max="13581" width="11.42578125" style="5" customWidth="1"/>
    <col min="13582" max="13582" width="11.7109375" style="5" customWidth="1"/>
    <col min="13583" max="13607" width="11.42578125" style="5" customWidth="1"/>
    <col min="13608" max="13612" width="11.140625" style="5" customWidth="1"/>
    <col min="13613" max="13620" width="11.42578125" style="5" customWidth="1"/>
    <col min="13621" max="13621" width="4.28515625" style="5" customWidth="1"/>
    <col min="13622" max="13637" width="11.42578125" style="5" customWidth="1"/>
    <col min="13638" max="13830" width="11.42578125" style="5"/>
    <col min="13831" max="13831" width="28.42578125" style="5" customWidth="1"/>
    <col min="13832" max="13837" width="11.42578125" style="5" customWidth="1"/>
    <col min="13838" max="13838" width="11.7109375" style="5" customWidth="1"/>
    <col min="13839" max="13863" width="11.42578125" style="5" customWidth="1"/>
    <col min="13864" max="13868" width="11.140625" style="5" customWidth="1"/>
    <col min="13869" max="13876" width="11.42578125" style="5" customWidth="1"/>
    <col min="13877" max="13877" width="4.28515625" style="5" customWidth="1"/>
    <col min="13878" max="13893" width="11.42578125" style="5" customWidth="1"/>
    <col min="13894" max="14086" width="11.42578125" style="5"/>
    <col min="14087" max="14087" width="28.42578125" style="5" customWidth="1"/>
    <col min="14088" max="14093" width="11.42578125" style="5" customWidth="1"/>
    <col min="14094" max="14094" width="11.7109375" style="5" customWidth="1"/>
    <col min="14095" max="14119" width="11.42578125" style="5" customWidth="1"/>
    <col min="14120" max="14124" width="11.140625" style="5" customWidth="1"/>
    <col min="14125" max="14132" width="11.42578125" style="5" customWidth="1"/>
    <col min="14133" max="14133" width="4.28515625" style="5" customWidth="1"/>
    <col min="14134" max="14149" width="11.42578125" style="5" customWidth="1"/>
    <col min="14150" max="14342" width="11.42578125" style="5"/>
    <col min="14343" max="14343" width="28.42578125" style="5" customWidth="1"/>
    <col min="14344" max="14349" width="11.42578125" style="5" customWidth="1"/>
    <col min="14350" max="14350" width="11.7109375" style="5" customWidth="1"/>
    <col min="14351" max="14375" width="11.42578125" style="5" customWidth="1"/>
    <col min="14376" max="14380" width="11.140625" style="5" customWidth="1"/>
    <col min="14381" max="14388" width="11.42578125" style="5" customWidth="1"/>
    <col min="14389" max="14389" width="4.28515625" style="5" customWidth="1"/>
    <col min="14390" max="14405" width="11.42578125" style="5" customWidth="1"/>
    <col min="14406" max="14598" width="11.42578125" style="5"/>
    <col min="14599" max="14599" width="28.42578125" style="5" customWidth="1"/>
    <col min="14600" max="14605" width="11.42578125" style="5" customWidth="1"/>
    <col min="14606" max="14606" width="11.7109375" style="5" customWidth="1"/>
    <col min="14607" max="14631" width="11.42578125" style="5" customWidth="1"/>
    <col min="14632" max="14636" width="11.140625" style="5" customWidth="1"/>
    <col min="14637" max="14644" width="11.42578125" style="5" customWidth="1"/>
    <col min="14645" max="14645" width="4.28515625" style="5" customWidth="1"/>
    <col min="14646" max="14661" width="11.42578125" style="5" customWidth="1"/>
    <col min="14662" max="14854" width="11.42578125" style="5"/>
    <col min="14855" max="14855" width="28.42578125" style="5" customWidth="1"/>
    <col min="14856" max="14861" width="11.42578125" style="5" customWidth="1"/>
    <col min="14862" max="14862" width="11.7109375" style="5" customWidth="1"/>
    <col min="14863" max="14887" width="11.42578125" style="5" customWidth="1"/>
    <col min="14888" max="14892" width="11.140625" style="5" customWidth="1"/>
    <col min="14893" max="14900" width="11.42578125" style="5" customWidth="1"/>
    <col min="14901" max="14901" width="4.28515625" style="5" customWidth="1"/>
    <col min="14902" max="14917" width="11.42578125" style="5" customWidth="1"/>
    <col min="14918" max="15110" width="11.42578125" style="5"/>
    <col min="15111" max="15111" width="28.42578125" style="5" customWidth="1"/>
    <col min="15112" max="15117" width="11.42578125" style="5" customWidth="1"/>
    <col min="15118" max="15118" width="11.7109375" style="5" customWidth="1"/>
    <col min="15119" max="15143" width="11.42578125" style="5" customWidth="1"/>
    <col min="15144" max="15148" width="11.140625" style="5" customWidth="1"/>
    <col min="15149" max="15156" width="11.42578125" style="5" customWidth="1"/>
    <col min="15157" max="15157" width="4.28515625" style="5" customWidth="1"/>
    <col min="15158" max="15173" width="11.42578125" style="5" customWidth="1"/>
    <col min="15174" max="15366" width="11.42578125" style="5"/>
    <col min="15367" max="15367" width="28.42578125" style="5" customWidth="1"/>
    <col min="15368" max="15373" width="11.42578125" style="5" customWidth="1"/>
    <col min="15374" max="15374" width="11.7109375" style="5" customWidth="1"/>
    <col min="15375" max="15399" width="11.42578125" style="5" customWidth="1"/>
    <col min="15400" max="15404" width="11.140625" style="5" customWidth="1"/>
    <col min="15405" max="15412" width="11.42578125" style="5" customWidth="1"/>
    <col min="15413" max="15413" width="4.28515625" style="5" customWidth="1"/>
    <col min="15414" max="15429" width="11.42578125" style="5" customWidth="1"/>
    <col min="15430" max="15622" width="11.42578125" style="5"/>
    <col min="15623" max="15623" width="28.42578125" style="5" customWidth="1"/>
    <col min="15624" max="15629" width="11.42578125" style="5" customWidth="1"/>
    <col min="15630" max="15630" width="11.7109375" style="5" customWidth="1"/>
    <col min="15631" max="15655" width="11.42578125" style="5" customWidth="1"/>
    <col min="15656" max="15660" width="11.140625" style="5" customWidth="1"/>
    <col min="15661" max="15668" width="11.42578125" style="5" customWidth="1"/>
    <col min="15669" max="15669" width="4.28515625" style="5" customWidth="1"/>
    <col min="15670" max="15685" width="11.42578125" style="5" customWidth="1"/>
    <col min="15686" max="15878" width="11.42578125" style="5"/>
    <col min="15879" max="15879" width="28.42578125" style="5" customWidth="1"/>
    <col min="15880" max="15885" width="11.42578125" style="5" customWidth="1"/>
    <col min="15886" max="15886" width="11.7109375" style="5" customWidth="1"/>
    <col min="15887" max="15911" width="11.42578125" style="5" customWidth="1"/>
    <col min="15912" max="15916" width="11.140625" style="5" customWidth="1"/>
    <col min="15917" max="15924" width="11.42578125" style="5" customWidth="1"/>
    <col min="15925" max="15925" width="4.28515625" style="5" customWidth="1"/>
    <col min="15926" max="15941" width="11.42578125" style="5" customWidth="1"/>
    <col min="15942" max="16134" width="11.42578125" style="5"/>
    <col min="16135" max="16135" width="28.42578125" style="5" customWidth="1"/>
    <col min="16136" max="16141" width="11.42578125" style="5" customWidth="1"/>
    <col min="16142" max="16142" width="11.7109375" style="5" customWidth="1"/>
    <col min="16143" max="16167" width="11.42578125" style="5" customWidth="1"/>
    <col min="16168" max="16172" width="11.140625" style="5" customWidth="1"/>
    <col min="16173" max="16180" width="11.42578125" style="5" customWidth="1"/>
    <col min="16181" max="16181" width="4.28515625" style="5" customWidth="1"/>
    <col min="16182" max="16197" width="11.42578125" style="5" customWidth="1"/>
    <col min="16198" max="16384" width="11.42578125" style="5"/>
  </cols>
  <sheetData>
    <row r="1" spans="1:68" customFormat="1">
      <c r="R1" s="1"/>
      <c r="T1" s="1"/>
      <c r="V1" s="2"/>
      <c r="AI1" s="1"/>
      <c r="AK1" s="1"/>
      <c r="AZ1" s="1"/>
      <c r="BB1" s="1"/>
    </row>
    <row r="2" spans="1:68" customFormat="1">
      <c r="R2" s="1"/>
      <c r="T2" s="1"/>
      <c r="AI2" s="1"/>
      <c r="AK2" s="1"/>
      <c r="AZ2" s="1"/>
      <c r="BB2" s="1"/>
    </row>
    <row r="3" spans="1:68" customFormat="1">
      <c r="A3" s="3"/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4"/>
      <c r="Q3" s="4"/>
      <c r="R3" s="4"/>
      <c r="S3" s="4"/>
      <c r="T3" s="1"/>
      <c r="U3" s="4"/>
      <c r="V3" s="5"/>
      <c r="W3" s="4"/>
      <c r="X3" s="4"/>
      <c r="Y3" s="4"/>
      <c r="Z3" s="4"/>
      <c r="AA3" s="4"/>
      <c r="AB3" s="4"/>
      <c r="AC3" s="4"/>
      <c r="AD3" s="4"/>
      <c r="AE3" s="4"/>
      <c r="AF3" s="1"/>
      <c r="AG3" s="4"/>
      <c r="AH3" s="4"/>
      <c r="AI3" s="4"/>
      <c r="AJ3" s="4"/>
      <c r="AK3" s="1"/>
      <c r="AL3" s="4"/>
      <c r="AM3" s="4"/>
      <c r="AN3" s="6"/>
      <c r="AO3" s="4"/>
      <c r="AP3" s="4"/>
      <c r="AQ3" s="4"/>
      <c r="AR3" s="4"/>
      <c r="AS3" s="4"/>
      <c r="AT3" s="4"/>
      <c r="AU3" s="4"/>
      <c r="AV3" s="4"/>
      <c r="AW3" s="1"/>
      <c r="AX3" s="4"/>
      <c r="AY3" s="4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</row>
    <row r="4" spans="1:68" customFormat="1" ht="18.95" customHeight="1">
      <c r="A4" s="7"/>
      <c r="B4" s="135" t="s">
        <v>0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8"/>
      <c r="S4" s="135" t="s">
        <v>1</v>
      </c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8"/>
      <c r="AJ4" s="135" t="s">
        <v>2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"/>
      <c r="BA4" s="135" t="s">
        <v>3</v>
      </c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</row>
    <row r="5" spans="1:68" s="1" customFormat="1">
      <c r="AX5" s="9"/>
      <c r="AY5" s="10"/>
      <c r="BD5" s="9"/>
      <c r="BI5" s="9"/>
      <c r="BK5" s="9"/>
      <c r="BL5" s="10"/>
    </row>
    <row r="6" spans="1:68" s="12" customFormat="1" ht="18.95" customHeight="1">
      <c r="A6" s="136" t="s">
        <v>3</v>
      </c>
      <c r="B6" s="130" t="s">
        <v>4</v>
      </c>
      <c r="C6" s="129">
        <v>2015</v>
      </c>
      <c r="D6" s="130" t="s">
        <v>5</v>
      </c>
      <c r="E6" s="130" t="s">
        <v>6</v>
      </c>
      <c r="F6" s="130" t="s">
        <v>7</v>
      </c>
      <c r="G6" s="130" t="s">
        <v>8</v>
      </c>
      <c r="H6" s="129">
        <v>2014</v>
      </c>
      <c r="I6" s="130" t="s">
        <v>9</v>
      </c>
      <c r="J6" s="130" t="s">
        <v>10</v>
      </c>
      <c r="K6" s="130" t="s">
        <v>11</v>
      </c>
      <c r="L6" s="130" t="s">
        <v>12</v>
      </c>
      <c r="M6" s="129">
        <v>2013</v>
      </c>
      <c r="N6" s="130" t="s">
        <v>13</v>
      </c>
      <c r="O6" s="132" t="s">
        <v>14</v>
      </c>
      <c r="P6" s="133" t="s">
        <v>15</v>
      </c>
      <c r="Q6" s="130" t="s">
        <v>16</v>
      </c>
      <c r="R6" s="11"/>
      <c r="S6" s="130" t="s">
        <v>4</v>
      </c>
      <c r="T6" s="129">
        <v>2015</v>
      </c>
      <c r="U6" s="130" t="s">
        <v>5</v>
      </c>
      <c r="V6" s="130" t="s">
        <v>6</v>
      </c>
      <c r="W6" s="130" t="s">
        <v>7</v>
      </c>
      <c r="X6" s="130" t="s">
        <v>8</v>
      </c>
      <c r="Y6" s="129">
        <v>2014</v>
      </c>
      <c r="Z6" s="130" t="s">
        <v>9</v>
      </c>
      <c r="AA6" s="130" t="s">
        <v>10</v>
      </c>
      <c r="AB6" s="130" t="s">
        <v>11</v>
      </c>
      <c r="AC6" s="130" t="s">
        <v>12</v>
      </c>
      <c r="AD6" s="129">
        <v>2013</v>
      </c>
      <c r="AE6" s="130" t="s">
        <v>13</v>
      </c>
      <c r="AF6" s="132" t="s">
        <v>14</v>
      </c>
      <c r="AG6" s="133" t="s">
        <v>15</v>
      </c>
      <c r="AH6" s="130" t="s">
        <v>16</v>
      </c>
      <c r="AI6" s="11"/>
      <c r="AJ6" s="130" t="s">
        <v>4</v>
      </c>
      <c r="AK6" s="129">
        <v>2015</v>
      </c>
      <c r="AL6" s="130" t="s">
        <v>5</v>
      </c>
      <c r="AM6" s="130" t="s">
        <v>6</v>
      </c>
      <c r="AN6" s="130" t="s">
        <v>7</v>
      </c>
      <c r="AO6" s="130" t="s">
        <v>8</v>
      </c>
      <c r="AP6" s="129">
        <v>2014</v>
      </c>
      <c r="AQ6" s="130" t="s">
        <v>9</v>
      </c>
      <c r="AR6" s="130" t="s">
        <v>10</v>
      </c>
      <c r="AS6" s="130" t="s">
        <v>11</v>
      </c>
      <c r="AT6" s="130" t="s">
        <v>12</v>
      </c>
      <c r="AU6" s="129">
        <v>2013</v>
      </c>
      <c r="AV6" s="130" t="s">
        <v>13</v>
      </c>
      <c r="AW6" s="132" t="s">
        <v>14</v>
      </c>
      <c r="AX6" s="133" t="s">
        <v>15</v>
      </c>
      <c r="AY6" s="130" t="s">
        <v>16</v>
      </c>
      <c r="AZ6" s="4"/>
      <c r="BA6" s="130" t="s">
        <v>4</v>
      </c>
      <c r="BB6" s="129">
        <v>2015</v>
      </c>
      <c r="BC6" s="130" t="s">
        <v>5</v>
      </c>
      <c r="BD6" s="130" t="s">
        <v>6</v>
      </c>
      <c r="BE6" s="130" t="s">
        <v>7</v>
      </c>
      <c r="BF6" s="130" t="s">
        <v>8</v>
      </c>
      <c r="BG6" s="129">
        <v>2014</v>
      </c>
      <c r="BH6" s="130" t="s">
        <v>9</v>
      </c>
      <c r="BI6" s="130" t="s">
        <v>10</v>
      </c>
      <c r="BJ6" s="130" t="s">
        <v>11</v>
      </c>
      <c r="BK6" s="130" t="s">
        <v>12</v>
      </c>
      <c r="BL6" s="129">
        <v>2013</v>
      </c>
      <c r="BM6" s="130" t="s">
        <v>13</v>
      </c>
      <c r="BN6" s="132" t="s">
        <v>14</v>
      </c>
      <c r="BO6" s="133" t="s">
        <v>15</v>
      </c>
      <c r="BP6" s="130" t="s">
        <v>16</v>
      </c>
    </row>
    <row r="7" spans="1:68" s="12" customFormat="1" ht="18.95" customHeight="1">
      <c r="A7" s="136"/>
      <c r="B7" s="130"/>
      <c r="C7" s="129"/>
      <c r="D7" s="131"/>
      <c r="E7" s="131"/>
      <c r="F7" s="131"/>
      <c r="G7" s="131"/>
      <c r="H7" s="129"/>
      <c r="I7" s="131"/>
      <c r="J7" s="131"/>
      <c r="K7" s="131"/>
      <c r="L7" s="131"/>
      <c r="M7" s="129"/>
      <c r="N7" s="131"/>
      <c r="O7" s="132"/>
      <c r="P7" s="133"/>
      <c r="Q7" s="130"/>
      <c r="R7" s="11"/>
      <c r="S7" s="131"/>
      <c r="T7" s="129"/>
      <c r="U7" s="131"/>
      <c r="V7" s="131"/>
      <c r="W7" s="131"/>
      <c r="X7" s="131"/>
      <c r="Y7" s="129"/>
      <c r="Z7" s="131"/>
      <c r="AA7" s="131"/>
      <c r="AB7" s="131"/>
      <c r="AC7" s="131"/>
      <c r="AD7" s="129"/>
      <c r="AE7" s="131"/>
      <c r="AF7" s="132"/>
      <c r="AG7" s="133"/>
      <c r="AH7" s="130"/>
      <c r="AI7" s="11"/>
      <c r="AJ7" s="131"/>
      <c r="AK7" s="129"/>
      <c r="AL7" s="131"/>
      <c r="AM7" s="131"/>
      <c r="AN7" s="131"/>
      <c r="AO7" s="131"/>
      <c r="AP7" s="129"/>
      <c r="AQ7" s="131"/>
      <c r="AR7" s="131"/>
      <c r="AS7" s="131"/>
      <c r="AT7" s="131"/>
      <c r="AU7" s="129"/>
      <c r="AV7" s="131"/>
      <c r="AW7" s="132"/>
      <c r="AX7" s="133"/>
      <c r="AY7" s="130"/>
      <c r="AZ7" s="4"/>
      <c r="BA7" s="131"/>
      <c r="BB7" s="129"/>
      <c r="BC7" s="131"/>
      <c r="BD7" s="131"/>
      <c r="BE7" s="131"/>
      <c r="BF7" s="131"/>
      <c r="BG7" s="129"/>
      <c r="BH7" s="131"/>
      <c r="BI7" s="131"/>
      <c r="BJ7" s="131"/>
      <c r="BK7" s="131"/>
      <c r="BL7" s="129"/>
      <c r="BM7" s="131"/>
      <c r="BN7" s="132"/>
      <c r="BO7" s="133"/>
      <c r="BP7" s="130"/>
    </row>
    <row r="8" spans="1:68" s="13" customFormat="1">
      <c r="B8" s="14" t="s">
        <v>17</v>
      </c>
      <c r="C8" s="14" t="s">
        <v>17</v>
      </c>
      <c r="D8" s="14" t="s">
        <v>17</v>
      </c>
      <c r="E8" s="14" t="s">
        <v>17</v>
      </c>
      <c r="F8" s="14" t="s">
        <v>17</v>
      </c>
      <c r="G8" s="14" t="s">
        <v>17</v>
      </c>
      <c r="H8" s="14" t="s">
        <v>17</v>
      </c>
      <c r="I8" s="14" t="s">
        <v>17</v>
      </c>
      <c r="J8" s="14" t="s">
        <v>17</v>
      </c>
      <c r="K8" s="14" t="s">
        <v>17</v>
      </c>
      <c r="L8" s="14" t="s">
        <v>17</v>
      </c>
      <c r="M8" s="14" t="s">
        <v>17</v>
      </c>
      <c r="N8" s="14" t="s">
        <v>17</v>
      </c>
      <c r="O8" s="15" t="s">
        <v>17</v>
      </c>
      <c r="P8" s="15" t="s">
        <v>17</v>
      </c>
      <c r="Q8" s="15" t="s">
        <v>17</v>
      </c>
      <c r="R8" s="15"/>
      <c r="S8" s="14" t="s">
        <v>17</v>
      </c>
      <c r="T8" s="14" t="s">
        <v>17</v>
      </c>
      <c r="U8" s="14" t="s">
        <v>17</v>
      </c>
      <c r="V8" s="14" t="s">
        <v>17</v>
      </c>
      <c r="W8" s="14" t="s">
        <v>17</v>
      </c>
      <c r="X8" s="14" t="s">
        <v>17</v>
      </c>
      <c r="Y8" s="14" t="s">
        <v>17</v>
      </c>
      <c r="Z8" s="14" t="s">
        <v>17</v>
      </c>
      <c r="AA8" s="14" t="s">
        <v>17</v>
      </c>
      <c r="AB8" s="14" t="s">
        <v>17</v>
      </c>
      <c r="AC8" s="14" t="s">
        <v>17</v>
      </c>
      <c r="AD8" s="14" t="s">
        <v>17</v>
      </c>
      <c r="AE8" s="14" t="s">
        <v>17</v>
      </c>
      <c r="AF8" s="15" t="s">
        <v>17</v>
      </c>
      <c r="AG8" s="15" t="s">
        <v>17</v>
      </c>
      <c r="AH8" s="15" t="s">
        <v>17</v>
      </c>
      <c r="AI8" s="15"/>
      <c r="AJ8" s="14" t="s">
        <v>17</v>
      </c>
      <c r="AK8" s="14" t="s">
        <v>17</v>
      </c>
      <c r="AL8" s="14" t="s">
        <v>17</v>
      </c>
      <c r="AM8" s="14" t="s">
        <v>17</v>
      </c>
      <c r="AN8" s="14" t="s">
        <v>17</v>
      </c>
      <c r="AO8" s="14" t="s">
        <v>17</v>
      </c>
      <c r="AP8" s="14" t="s">
        <v>17</v>
      </c>
      <c r="AQ8" s="14" t="s">
        <v>17</v>
      </c>
      <c r="AR8" s="14" t="s">
        <v>17</v>
      </c>
      <c r="AS8" s="14" t="s">
        <v>17</v>
      </c>
      <c r="AT8" s="14" t="s">
        <v>17</v>
      </c>
      <c r="AU8" s="14" t="s">
        <v>17</v>
      </c>
      <c r="AV8" s="14" t="s">
        <v>17</v>
      </c>
      <c r="AW8" s="15" t="s">
        <v>17</v>
      </c>
      <c r="AX8" s="15" t="s">
        <v>17</v>
      </c>
      <c r="AY8" s="15" t="s">
        <v>17</v>
      </c>
      <c r="AZ8" s="16"/>
      <c r="BA8" s="14" t="s">
        <v>17</v>
      </c>
      <c r="BB8" s="14" t="s">
        <v>17</v>
      </c>
      <c r="BC8" s="14" t="s">
        <v>17</v>
      </c>
      <c r="BD8" s="14" t="s">
        <v>17</v>
      </c>
      <c r="BE8" s="14" t="s">
        <v>17</v>
      </c>
      <c r="BF8" s="14" t="s">
        <v>17</v>
      </c>
      <c r="BG8" s="14" t="s">
        <v>17</v>
      </c>
      <c r="BH8" s="14" t="s">
        <v>17</v>
      </c>
      <c r="BI8" s="14" t="s">
        <v>17</v>
      </c>
      <c r="BJ8" s="14" t="s">
        <v>17</v>
      </c>
      <c r="BK8" s="14" t="s">
        <v>17</v>
      </c>
      <c r="BL8" s="14" t="s">
        <v>17</v>
      </c>
      <c r="BM8" s="14" t="s">
        <v>17</v>
      </c>
      <c r="BN8" s="14" t="s">
        <v>17</v>
      </c>
      <c r="BO8" s="14" t="s">
        <v>17</v>
      </c>
      <c r="BP8" s="14" t="s">
        <v>17</v>
      </c>
    </row>
    <row r="9" spans="1:68" s="13" customFormat="1">
      <c r="A9" s="35" t="s">
        <v>18</v>
      </c>
      <c r="B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5"/>
      <c r="P9" s="15"/>
      <c r="Q9" s="15"/>
      <c r="R9" s="15"/>
      <c r="S9" s="14"/>
      <c r="U9" s="14"/>
      <c r="V9" s="14"/>
      <c r="W9" s="14"/>
      <c r="X9" s="14"/>
      <c r="Z9" s="14"/>
      <c r="AA9" s="14"/>
      <c r="AB9" s="14"/>
      <c r="AC9" s="14"/>
      <c r="AE9" s="14"/>
      <c r="AF9" s="15"/>
      <c r="AG9" s="15"/>
      <c r="AH9" s="15"/>
      <c r="AI9" s="15"/>
      <c r="AJ9" s="15"/>
      <c r="AL9" s="14"/>
      <c r="AM9" s="14"/>
      <c r="AN9" s="14"/>
      <c r="AO9" s="14"/>
      <c r="AQ9" s="14"/>
      <c r="AR9" s="14"/>
      <c r="AS9" s="14"/>
      <c r="AT9" s="14"/>
      <c r="AV9" s="14"/>
      <c r="AW9" s="15"/>
      <c r="AX9" s="15"/>
      <c r="AY9" s="15"/>
      <c r="AZ9" s="16"/>
      <c r="BA9" s="14"/>
      <c r="BC9" s="14"/>
      <c r="BD9" s="14"/>
      <c r="BE9" s="14"/>
      <c r="BF9" s="14"/>
      <c r="BH9" s="14"/>
      <c r="BI9" s="14"/>
      <c r="BJ9" s="14"/>
      <c r="BK9" s="14"/>
      <c r="BM9" s="14"/>
      <c r="BN9" s="14"/>
      <c r="BO9" s="14"/>
      <c r="BP9" s="14"/>
    </row>
    <row r="10" spans="1:68" s="1" customFormat="1">
      <c r="A10" s="17" t="s">
        <v>19</v>
      </c>
      <c r="B10" s="18">
        <v>45358</v>
      </c>
      <c r="C10" s="19">
        <f>SUM(D10:G10)</f>
        <v>188824</v>
      </c>
      <c r="D10" s="20">
        <v>46415</v>
      </c>
      <c r="E10" s="20">
        <v>46708</v>
      </c>
      <c r="F10" s="20">
        <v>46988</v>
      </c>
      <c r="G10" s="20">
        <v>48713</v>
      </c>
      <c r="H10" s="21">
        <f>SUM(I10:L10)</f>
        <v>217220</v>
      </c>
      <c r="I10" s="20">
        <v>53633</v>
      </c>
      <c r="J10" s="20">
        <v>53793</v>
      </c>
      <c r="K10" s="20">
        <v>56252</v>
      </c>
      <c r="L10" s="20">
        <v>53542</v>
      </c>
      <c r="M10" s="21">
        <f>SUM(N10:Q10)</f>
        <v>203795</v>
      </c>
      <c r="N10" s="20">
        <v>53598</v>
      </c>
      <c r="O10" s="20">
        <v>50794</v>
      </c>
      <c r="P10" s="20">
        <v>50478</v>
      </c>
      <c r="Q10" s="20">
        <v>48925</v>
      </c>
      <c r="R10" s="20"/>
      <c r="S10" s="18">
        <v>25356</v>
      </c>
      <c r="T10" s="19">
        <f>SUM(U10:X10)</f>
        <v>125358</v>
      </c>
      <c r="U10" s="20">
        <v>26888</v>
      </c>
      <c r="V10" s="20">
        <v>34220</v>
      </c>
      <c r="W10" s="20">
        <v>30723</v>
      </c>
      <c r="X10" s="20">
        <v>33527</v>
      </c>
      <c r="Y10" s="21">
        <f>SUM(Z10:AC10)</f>
        <v>126903</v>
      </c>
      <c r="Z10" s="20">
        <v>34444</v>
      </c>
      <c r="AA10" s="20">
        <v>33902</v>
      </c>
      <c r="AB10" s="20">
        <v>31050</v>
      </c>
      <c r="AC10" s="20">
        <v>27507</v>
      </c>
      <c r="AD10" s="21">
        <f>SUM(AE10:AH10)</f>
        <v>107861</v>
      </c>
      <c r="AE10" s="20">
        <v>27290</v>
      </c>
      <c r="AF10" s="20">
        <v>26567</v>
      </c>
      <c r="AG10" s="20">
        <v>28613</v>
      </c>
      <c r="AH10" s="20">
        <v>25391</v>
      </c>
      <c r="AI10" s="20"/>
      <c r="AJ10" s="18">
        <v>24983</v>
      </c>
      <c r="AK10" s="19">
        <f>SUM(AL10:AO10)</f>
        <v>112091</v>
      </c>
      <c r="AL10" s="20">
        <v>23939</v>
      </c>
      <c r="AM10" s="20">
        <v>24727</v>
      </c>
      <c r="AN10" s="20">
        <v>29080</v>
      </c>
      <c r="AO10" s="20">
        <v>34345</v>
      </c>
      <c r="AP10" s="21">
        <f>SUM(AQ10:AT10)</f>
        <v>148182</v>
      </c>
      <c r="AQ10" s="20">
        <v>32864</v>
      </c>
      <c r="AR10" s="20">
        <v>34363</v>
      </c>
      <c r="AS10" s="20">
        <v>39940</v>
      </c>
      <c r="AT10" s="20">
        <v>41015</v>
      </c>
      <c r="AU10" s="21">
        <f>SUM(AV10:AY10)</f>
        <v>167286</v>
      </c>
      <c r="AV10" s="20">
        <v>39768</v>
      </c>
      <c r="AW10" s="20">
        <v>39564</v>
      </c>
      <c r="AX10" s="20">
        <v>41479</v>
      </c>
      <c r="AY10" s="20">
        <v>46475</v>
      </c>
      <c r="BA10" s="22">
        <f t="shared" ref="BA10:BA16" si="0">AJ10+S10+B10</f>
        <v>95697</v>
      </c>
      <c r="BB10" s="19">
        <f>SUM(BC10:BF10)</f>
        <v>426273</v>
      </c>
      <c r="BC10" s="22">
        <v>97242</v>
      </c>
      <c r="BD10" s="22">
        <v>105655</v>
      </c>
      <c r="BE10" s="22">
        <v>106791</v>
      </c>
      <c r="BF10" s="22">
        <v>116585</v>
      </c>
      <c r="BG10" s="21">
        <f>SUM(BH10:BK10)</f>
        <v>492305</v>
      </c>
      <c r="BH10" s="22">
        <v>120941</v>
      </c>
      <c r="BI10" s="22">
        <v>122058</v>
      </c>
      <c r="BJ10" s="22">
        <v>127242</v>
      </c>
      <c r="BK10" s="22">
        <v>122064</v>
      </c>
      <c r="BL10" s="21">
        <f>SUM(BM10:BP10)</f>
        <v>478942</v>
      </c>
      <c r="BM10" s="22">
        <v>120656</v>
      </c>
      <c r="BN10" s="22">
        <v>116925</v>
      </c>
      <c r="BO10" s="22">
        <v>120570</v>
      </c>
      <c r="BP10" s="22">
        <v>120791</v>
      </c>
    </row>
    <row r="11" spans="1:68" s="1" customFormat="1">
      <c r="A11" s="17" t="s">
        <v>20</v>
      </c>
      <c r="B11" s="18">
        <v>-32108</v>
      </c>
      <c r="C11" s="19">
        <f t="shared" ref="C11:C30" si="1">SUM(D11:G11)</f>
        <v>-130863</v>
      </c>
      <c r="D11" s="20">
        <v>-33635</v>
      </c>
      <c r="E11" s="22">
        <v>-31837</v>
      </c>
      <c r="F11" s="22">
        <v>-30904</v>
      </c>
      <c r="G11" s="22">
        <v>-34487</v>
      </c>
      <c r="H11" s="21">
        <f t="shared" ref="H11:H30" si="2">SUM(I11:L11)</f>
        <v>-151680</v>
      </c>
      <c r="I11" s="22">
        <v>-37904</v>
      </c>
      <c r="J11" s="22">
        <v>-35247</v>
      </c>
      <c r="K11" s="22">
        <v>-40704</v>
      </c>
      <c r="L11" s="20">
        <v>-37825</v>
      </c>
      <c r="M11" s="21">
        <f t="shared" ref="M11:M30" si="3">SUM(N11:Q11)</f>
        <v>-145357</v>
      </c>
      <c r="N11" s="22">
        <v>-39136</v>
      </c>
      <c r="O11" s="20">
        <v>-37234</v>
      </c>
      <c r="P11" s="20">
        <v>-35329</v>
      </c>
      <c r="Q11" s="20">
        <v>-33658</v>
      </c>
      <c r="R11" s="20"/>
      <c r="S11" s="18">
        <v>-18209</v>
      </c>
      <c r="T11" s="19">
        <f t="shared" ref="T11:T30" si="4">SUM(U11:X11)</f>
        <v>-85731</v>
      </c>
      <c r="U11" s="20">
        <v>-18339</v>
      </c>
      <c r="V11" s="22">
        <v>-24284</v>
      </c>
      <c r="W11" s="22">
        <v>-21387</v>
      </c>
      <c r="X11" s="22">
        <v>-21721</v>
      </c>
      <c r="Y11" s="21">
        <f t="shared" ref="Y11:Y30" si="5">SUM(Z11:AC11)</f>
        <v>-85504</v>
      </c>
      <c r="Z11" s="22">
        <v>-21655</v>
      </c>
      <c r="AA11" s="22">
        <v>-22059</v>
      </c>
      <c r="AB11" s="22">
        <v>-21754</v>
      </c>
      <c r="AC11" s="22">
        <v>-20036</v>
      </c>
      <c r="AD11" s="21">
        <f>SUM(AE11:AH11)</f>
        <v>-76343</v>
      </c>
      <c r="AE11" s="22">
        <v>-18742</v>
      </c>
      <c r="AF11" s="20">
        <v>-19424</v>
      </c>
      <c r="AG11" s="20">
        <v>-19590</v>
      </c>
      <c r="AH11" s="20">
        <v>-18587</v>
      </c>
      <c r="AI11" s="20"/>
      <c r="AJ11" s="18">
        <v>-20908</v>
      </c>
      <c r="AK11" s="19">
        <f>SUM(AL11:AO11)</f>
        <v>-97632</v>
      </c>
      <c r="AL11" s="20">
        <v>-20630</v>
      </c>
      <c r="AM11" s="22">
        <v>-21701</v>
      </c>
      <c r="AN11" s="22">
        <v>-26162</v>
      </c>
      <c r="AO11" s="20">
        <v>-29139</v>
      </c>
      <c r="AP11" s="21">
        <f>SUM(AQ11:AT11)</f>
        <v>-130739</v>
      </c>
      <c r="AQ11" s="22">
        <v>-31091</v>
      </c>
      <c r="AR11" s="22">
        <v>-29839</v>
      </c>
      <c r="AS11" s="22">
        <v>-35136</v>
      </c>
      <c r="AT11" s="22">
        <v>-34673</v>
      </c>
      <c r="AU11" s="21">
        <f>SUM(AV11:AY11)</f>
        <v>-141836</v>
      </c>
      <c r="AV11" s="22">
        <v>-35961</v>
      </c>
      <c r="AW11" s="20">
        <v>-32617</v>
      </c>
      <c r="AX11" s="20">
        <v>-34175</v>
      </c>
      <c r="AY11" s="20">
        <v>-39083</v>
      </c>
      <c r="BA11" s="22">
        <f t="shared" si="0"/>
        <v>-71225</v>
      </c>
      <c r="BB11" s="19">
        <f>SUM(BC11:BF11)</f>
        <v>-314226</v>
      </c>
      <c r="BC11" s="22">
        <v>-72604</v>
      </c>
      <c r="BD11" s="22">
        <v>-77822</v>
      </c>
      <c r="BE11" s="22">
        <v>-78453</v>
      </c>
      <c r="BF11" s="22">
        <v>-85347</v>
      </c>
      <c r="BG11" s="21">
        <f>SUM(BH11:BK11)</f>
        <v>-367923</v>
      </c>
      <c r="BH11" s="22">
        <v>-90650</v>
      </c>
      <c r="BI11" s="22">
        <v>-87145</v>
      </c>
      <c r="BJ11" s="22">
        <v>-97594</v>
      </c>
      <c r="BK11" s="22">
        <v>-92534</v>
      </c>
      <c r="BL11" s="21">
        <f>SUM(BM11:BP11)</f>
        <v>-363536</v>
      </c>
      <c r="BM11" s="22">
        <v>-93839</v>
      </c>
      <c r="BN11" s="22">
        <v>-89275</v>
      </c>
      <c r="BO11" s="22">
        <v>-89094</v>
      </c>
      <c r="BP11" s="22">
        <v>-91328</v>
      </c>
    </row>
    <row r="12" spans="1:68" s="1" customFormat="1">
      <c r="A12" s="17" t="s">
        <v>21</v>
      </c>
      <c r="B12" s="18">
        <v>13250</v>
      </c>
      <c r="C12" s="19">
        <f t="shared" si="1"/>
        <v>57961</v>
      </c>
      <c r="D12" s="20">
        <v>12780</v>
      </c>
      <c r="E12" s="20">
        <v>14871</v>
      </c>
      <c r="F12" s="20">
        <v>16084</v>
      </c>
      <c r="G12" s="20">
        <v>14226</v>
      </c>
      <c r="H12" s="21">
        <f t="shared" si="2"/>
        <v>65540</v>
      </c>
      <c r="I12" s="20">
        <v>15729</v>
      </c>
      <c r="J12" s="20">
        <v>18546</v>
      </c>
      <c r="K12" s="20">
        <v>15548</v>
      </c>
      <c r="L12" s="20">
        <v>15717</v>
      </c>
      <c r="M12" s="21">
        <f t="shared" si="3"/>
        <v>58438</v>
      </c>
      <c r="N12" s="20">
        <v>14462</v>
      </c>
      <c r="O12" s="20">
        <v>13560</v>
      </c>
      <c r="P12" s="20">
        <v>15149</v>
      </c>
      <c r="Q12" s="20">
        <v>15267</v>
      </c>
      <c r="R12" s="20"/>
      <c r="S12" s="18">
        <v>7147</v>
      </c>
      <c r="T12" s="19">
        <f t="shared" si="4"/>
        <v>39627</v>
      </c>
      <c r="U12" s="20">
        <v>8549</v>
      </c>
      <c r="V12" s="20">
        <v>9936</v>
      </c>
      <c r="W12" s="20">
        <v>9336</v>
      </c>
      <c r="X12" s="20">
        <v>11806</v>
      </c>
      <c r="Y12" s="21">
        <f t="shared" si="5"/>
        <v>41399</v>
      </c>
      <c r="Z12" s="20">
        <v>12789</v>
      </c>
      <c r="AA12" s="20">
        <v>11843</v>
      </c>
      <c r="AB12" s="20">
        <v>9296</v>
      </c>
      <c r="AC12" s="20">
        <v>7471</v>
      </c>
      <c r="AD12" s="21">
        <f>SUM(AE12:AH12)</f>
        <v>31518</v>
      </c>
      <c r="AE12" s="20">
        <v>8548</v>
      </c>
      <c r="AF12" s="20">
        <v>7143</v>
      </c>
      <c r="AG12" s="20">
        <v>9023</v>
      </c>
      <c r="AH12" s="20">
        <v>6804</v>
      </c>
      <c r="AI12" s="20"/>
      <c r="AJ12" s="18">
        <v>4075</v>
      </c>
      <c r="AK12" s="19">
        <f>SUM(AL12:AO12)</f>
        <v>14459</v>
      </c>
      <c r="AL12" s="20">
        <v>3309</v>
      </c>
      <c r="AM12" s="20">
        <v>3026</v>
      </c>
      <c r="AN12" s="20">
        <v>2918</v>
      </c>
      <c r="AO12" s="20">
        <v>5206</v>
      </c>
      <c r="AP12" s="21">
        <f>SUM(AQ12:AT12)</f>
        <v>17443</v>
      </c>
      <c r="AQ12" s="20">
        <v>1773</v>
      </c>
      <c r="AR12" s="20">
        <v>4524</v>
      </c>
      <c r="AS12" s="20">
        <v>4804</v>
      </c>
      <c r="AT12" s="20">
        <v>6342</v>
      </c>
      <c r="AU12" s="21">
        <f>SUM(AV12:AY12)</f>
        <v>25450</v>
      </c>
      <c r="AV12" s="20">
        <v>3807</v>
      </c>
      <c r="AW12" s="20">
        <v>6947</v>
      </c>
      <c r="AX12" s="20">
        <v>7304</v>
      </c>
      <c r="AY12" s="20">
        <v>7392</v>
      </c>
      <c r="BA12" s="22">
        <f t="shared" si="0"/>
        <v>24472</v>
      </c>
      <c r="BB12" s="19">
        <f>SUM(BC12:BF12)</f>
        <v>112047</v>
      </c>
      <c r="BC12" s="22">
        <v>24638</v>
      </c>
      <c r="BD12" s="22">
        <v>27833</v>
      </c>
      <c r="BE12" s="22">
        <v>28338</v>
      </c>
      <c r="BF12" s="22">
        <v>31238</v>
      </c>
      <c r="BG12" s="21">
        <f>SUM(BH12:BK12)</f>
        <v>124382</v>
      </c>
      <c r="BH12" s="22">
        <v>30291</v>
      </c>
      <c r="BI12" s="22">
        <v>34913</v>
      </c>
      <c r="BJ12" s="22">
        <v>29648</v>
      </c>
      <c r="BK12" s="22">
        <v>29530</v>
      </c>
      <c r="BL12" s="21">
        <f>SUM(BM12:BP12)</f>
        <v>115406</v>
      </c>
      <c r="BM12" s="22">
        <v>26817</v>
      </c>
      <c r="BN12" s="22">
        <v>27650</v>
      </c>
      <c r="BO12" s="22">
        <v>31476</v>
      </c>
      <c r="BP12" s="22">
        <v>29463</v>
      </c>
    </row>
    <row r="13" spans="1:68" s="1" customFormat="1">
      <c r="A13" s="17" t="s">
        <v>22</v>
      </c>
      <c r="B13" s="18">
        <v>-6339</v>
      </c>
      <c r="C13" s="19">
        <f t="shared" si="1"/>
        <v>-26860</v>
      </c>
      <c r="D13" s="20">
        <v>-7565</v>
      </c>
      <c r="E13" s="22">
        <v>-6674</v>
      </c>
      <c r="F13" s="22">
        <v>-6669</v>
      </c>
      <c r="G13" s="22">
        <v>-5952</v>
      </c>
      <c r="H13" s="21">
        <f t="shared" si="2"/>
        <v>-30479</v>
      </c>
      <c r="I13" s="22">
        <v>-7966</v>
      </c>
      <c r="J13" s="22">
        <v>-7294</v>
      </c>
      <c r="K13" s="22">
        <v>-8401</v>
      </c>
      <c r="L13" s="20">
        <v>-6818</v>
      </c>
      <c r="M13" s="21">
        <f t="shared" si="3"/>
        <v>-28889</v>
      </c>
      <c r="N13" s="22">
        <v>-8476</v>
      </c>
      <c r="O13" s="20">
        <v>-6796</v>
      </c>
      <c r="P13" s="20">
        <v>-8498</v>
      </c>
      <c r="Q13" s="20">
        <v>-5119</v>
      </c>
      <c r="R13" s="20"/>
      <c r="S13" s="18">
        <v>-4542</v>
      </c>
      <c r="T13" s="19">
        <f t="shared" si="4"/>
        <v>-21736</v>
      </c>
      <c r="U13" s="20">
        <v>-6241</v>
      </c>
      <c r="V13" s="22">
        <v>-4368</v>
      </c>
      <c r="W13" s="22">
        <v>-5666</v>
      </c>
      <c r="X13" s="22">
        <v>-5461</v>
      </c>
      <c r="Y13" s="21">
        <f t="shared" si="5"/>
        <v>-20717</v>
      </c>
      <c r="Z13" s="22">
        <v>-6270</v>
      </c>
      <c r="AA13" s="22">
        <v>-5383</v>
      </c>
      <c r="AB13" s="22">
        <v>-4488</v>
      </c>
      <c r="AC13" s="22">
        <v>-4576</v>
      </c>
      <c r="AD13" s="21">
        <f t="shared" ref="AD13:AD30" si="6">SUM(AE13:AH13)</f>
        <v>-17690</v>
      </c>
      <c r="AE13" s="22">
        <v>-4979</v>
      </c>
      <c r="AF13" s="20">
        <v>-4286</v>
      </c>
      <c r="AG13" s="20">
        <v>-4348</v>
      </c>
      <c r="AH13" s="20">
        <v>-4077</v>
      </c>
      <c r="AI13" s="20"/>
      <c r="AJ13" s="18">
        <v>-3641</v>
      </c>
      <c r="AK13" s="19">
        <f t="shared" ref="AK13:AK30" si="7">SUM(AL13:AO13)</f>
        <v>-22392</v>
      </c>
      <c r="AL13" s="20">
        <v>-8069</v>
      </c>
      <c r="AM13" s="22">
        <v>-4538</v>
      </c>
      <c r="AN13" s="22">
        <v>-5359</v>
      </c>
      <c r="AO13" s="20">
        <v>-4426</v>
      </c>
      <c r="AP13" s="21">
        <f t="shared" ref="AP13:AP30" si="8">SUM(AQ13:AT13)</f>
        <v>-18004</v>
      </c>
      <c r="AQ13" s="22">
        <v>-3797</v>
      </c>
      <c r="AR13" s="22">
        <v>-5116</v>
      </c>
      <c r="AS13" s="22">
        <v>-4498</v>
      </c>
      <c r="AT13" s="22">
        <v>-4593</v>
      </c>
      <c r="AU13" s="21">
        <f t="shared" ref="AU13:AU30" si="9">SUM(AV13:AY13)</f>
        <v>-19244</v>
      </c>
      <c r="AV13" s="22">
        <v>-6598</v>
      </c>
      <c r="AW13" s="20">
        <v>-4207</v>
      </c>
      <c r="AX13" s="20">
        <v>-3846</v>
      </c>
      <c r="AY13" s="20">
        <v>-4593</v>
      </c>
      <c r="BA13" s="22">
        <f t="shared" si="0"/>
        <v>-14522</v>
      </c>
      <c r="BB13" s="19">
        <f t="shared" ref="BB13:BB30" si="10">SUM(BC13:BF13)</f>
        <v>-70988</v>
      </c>
      <c r="BC13" s="22">
        <v>-21875</v>
      </c>
      <c r="BD13" s="22">
        <v>-15580</v>
      </c>
      <c r="BE13" s="22">
        <v>-17694</v>
      </c>
      <c r="BF13" s="22">
        <v>-15839</v>
      </c>
      <c r="BG13" s="21">
        <f t="shared" ref="BG13:BG30" si="11">SUM(BH13:BK13)</f>
        <v>-69200</v>
      </c>
      <c r="BH13" s="22">
        <v>-18033</v>
      </c>
      <c r="BI13" s="22">
        <v>-17793</v>
      </c>
      <c r="BJ13" s="22">
        <v>-17387</v>
      </c>
      <c r="BK13" s="22">
        <v>-15987</v>
      </c>
      <c r="BL13" s="21">
        <f t="shared" ref="BL13:BL30" si="12">SUM(BM13:BP13)</f>
        <v>-65823</v>
      </c>
      <c r="BM13" s="22">
        <v>-20053</v>
      </c>
      <c r="BN13" s="22">
        <v>-15289</v>
      </c>
      <c r="BO13" s="22">
        <v>-16692</v>
      </c>
      <c r="BP13" s="22">
        <v>-13789</v>
      </c>
    </row>
    <row r="14" spans="1:68" s="1" customFormat="1">
      <c r="A14" s="17" t="s">
        <v>23</v>
      </c>
      <c r="B14" s="18">
        <v>6911</v>
      </c>
      <c r="C14" s="19">
        <f t="shared" si="1"/>
        <v>31101</v>
      </c>
      <c r="D14" s="20">
        <v>5215</v>
      </c>
      <c r="E14" s="20">
        <v>8197</v>
      </c>
      <c r="F14" s="20">
        <v>9415</v>
      </c>
      <c r="G14" s="20">
        <v>8274</v>
      </c>
      <c r="H14" s="21">
        <f t="shared" si="2"/>
        <v>35061</v>
      </c>
      <c r="I14" s="20">
        <v>7763</v>
      </c>
      <c r="J14" s="20">
        <v>11252</v>
      </c>
      <c r="K14" s="20">
        <v>7147</v>
      </c>
      <c r="L14" s="20">
        <v>8899</v>
      </c>
      <c r="M14" s="21">
        <f t="shared" si="3"/>
        <v>29549</v>
      </c>
      <c r="N14" s="20">
        <v>5986</v>
      </c>
      <c r="O14" s="20">
        <v>6764</v>
      </c>
      <c r="P14" s="20">
        <v>6651</v>
      </c>
      <c r="Q14" s="20">
        <v>10148</v>
      </c>
      <c r="R14" s="20"/>
      <c r="S14" s="18">
        <v>2605</v>
      </c>
      <c r="T14" s="19">
        <f t="shared" si="4"/>
        <v>17891</v>
      </c>
      <c r="U14" s="20">
        <v>2308</v>
      </c>
      <c r="V14" s="20">
        <v>5568</v>
      </c>
      <c r="W14" s="20">
        <v>3670</v>
      </c>
      <c r="X14" s="20">
        <v>6345</v>
      </c>
      <c r="Y14" s="21">
        <f t="shared" si="5"/>
        <v>20682</v>
      </c>
      <c r="Z14" s="20">
        <v>6519</v>
      </c>
      <c r="AA14" s="20">
        <v>6460</v>
      </c>
      <c r="AB14" s="20">
        <v>4808</v>
      </c>
      <c r="AC14" s="20">
        <v>2895</v>
      </c>
      <c r="AD14" s="21">
        <f>SUM(AE14:AH14)</f>
        <v>13828</v>
      </c>
      <c r="AE14" s="20">
        <v>3569</v>
      </c>
      <c r="AF14" s="20">
        <v>2857</v>
      </c>
      <c r="AG14" s="20">
        <v>4675</v>
      </c>
      <c r="AH14" s="20">
        <v>2727</v>
      </c>
      <c r="AI14" s="20"/>
      <c r="AJ14" s="18">
        <v>434</v>
      </c>
      <c r="AK14" s="19">
        <f>SUM(AL14:AO14)</f>
        <v>-7933</v>
      </c>
      <c r="AL14" s="20">
        <v>-4760</v>
      </c>
      <c r="AM14" s="20">
        <v>-1512</v>
      </c>
      <c r="AN14" s="20">
        <v>-2441</v>
      </c>
      <c r="AO14" s="20">
        <v>780</v>
      </c>
      <c r="AP14" s="21">
        <f>SUM(AQ14:AT14)</f>
        <v>-561</v>
      </c>
      <c r="AQ14" s="20">
        <v>-2024</v>
      </c>
      <c r="AR14" s="20">
        <v>-592</v>
      </c>
      <c r="AS14" s="20">
        <v>306</v>
      </c>
      <c r="AT14" s="20">
        <v>1749</v>
      </c>
      <c r="AU14" s="21">
        <f>SUM(AV14:AY14)</f>
        <v>6206</v>
      </c>
      <c r="AV14" s="20">
        <v>-2791</v>
      </c>
      <c r="AW14" s="20">
        <v>2740</v>
      </c>
      <c r="AX14" s="20">
        <v>3458</v>
      </c>
      <c r="AY14" s="20">
        <v>2799</v>
      </c>
      <c r="BA14" s="22">
        <f t="shared" si="0"/>
        <v>9950</v>
      </c>
      <c r="BB14" s="19">
        <f>SUM(BC14:BF14)</f>
        <v>41059</v>
      </c>
      <c r="BC14" s="22">
        <v>2763</v>
      </c>
      <c r="BD14" s="22">
        <v>12253</v>
      </c>
      <c r="BE14" s="22">
        <v>10644</v>
      </c>
      <c r="BF14" s="22">
        <v>15399</v>
      </c>
      <c r="BG14" s="21">
        <f>SUM(BH14:BK14)</f>
        <v>55182</v>
      </c>
      <c r="BH14" s="22">
        <v>12258</v>
      </c>
      <c r="BI14" s="22">
        <v>17120</v>
      </c>
      <c r="BJ14" s="22">
        <v>12261</v>
      </c>
      <c r="BK14" s="22">
        <v>13543</v>
      </c>
      <c r="BL14" s="21">
        <f>SUM(BM14:BP14)</f>
        <v>49583</v>
      </c>
      <c r="BM14" s="22">
        <v>6764</v>
      </c>
      <c r="BN14" s="22">
        <v>12361</v>
      </c>
      <c r="BO14" s="22">
        <v>14784</v>
      </c>
      <c r="BP14" s="22">
        <v>15674</v>
      </c>
    </row>
    <row r="15" spans="1:68" s="1" customFormat="1">
      <c r="A15" s="17" t="s">
        <v>24</v>
      </c>
      <c r="B15" s="23">
        <v>7900</v>
      </c>
      <c r="C15" s="19">
        <f t="shared" si="1"/>
        <v>31329</v>
      </c>
      <c r="D15" s="24">
        <v>8310</v>
      </c>
      <c r="E15" s="25">
        <v>7885</v>
      </c>
      <c r="F15" s="25">
        <v>7476</v>
      </c>
      <c r="G15" s="25">
        <v>7658</v>
      </c>
      <c r="H15" s="21">
        <f t="shared" si="2"/>
        <v>30775</v>
      </c>
      <c r="I15" s="25">
        <v>8235</v>
      </c>
      <c r="J15" s="25">
        <v>6617</v>
      </c>
      <c r="K15" s="25">
        <v>8132</v>
      </c>
      <c r="L15" s="24">
        <v>7791</v>
      </c>
      <c r="M15" s="21">
        <f t="shared" si="3"/>
        <v>26913</v>
      </c>
      <c r="N15" s="25">
        <v>7459</v>
      </c>
      <c r="O15" s="24">
        <v>6778</v>
      </c>
      <c r="P15" s="24">
        <v>6449</v>
      </c>
      <c r="Q15" s="24">
        <v>6227</v>
      </c>
      <c r="R15" s="24"/>
      <c r="S15" s="23">
        <v>3047</v>
      </c>
      <c r="T15" s="19">
        <f t="shared" si="4"/>
        <v>11611</v>
      </c>
      <c r="U15" s="24">
        <v>3115</v>
      </c>
      <c r="V15" s="25">
        <v>2994</v>
      </c>
      <c r="W15" s="25">
        <v>2841</v>
      </c>
      <c r="X15" s="24">
        <v>2661</v>
      </c>
      <c r="Y15" s="21">
        <f t="shared" si="5"/>
        <v>10396</v>
      </c>
      <c r="Z15" s="25">
        <v>2802</v>
      </c>
      <c r="AA15" s="25">
        <v>2601</v>
      </c>
      <c r="AB15" s="25">
        <v>2566</v>
      </c>
      <c r="AC15" s="25">
        <v>2427</v>
      </c>
      <c r="AD15" s="21">
        <f>SUM(AE15:AH15)</f>
        <v>9264</v>
      </c>
      <c r="AE15" s="25">
        <v>2381</v>
      </c>
      <c r="AF15" s="24">
        <v>2446</v>
      </c>
      <c r="AG15" s="24">
        <v>2211</v>
      </c>
      <c r="AH15" s="24">
        <v>2226</v>
      </c>
      <c r="AI15" s="24"/>
      <c r="AJ15" s="23">
        <v>1643</v>
      </c>
      <c r="AK15" s="19">
        <f>SUM(AL15:AO15)</f>
        <v>7766</v>
      </c>
      <c r="AL15" s="24">
        <v>1689</v>
      </c>
      <c r="AM15" s="25">
        <v>1855</v>
      </c>
      <c r="AN15" s="25">
        <v>2149</v>
      </c>
      <c r="AO15" s="24">
        <v>2073</v>
      </c>
      <c r="AP15" s="21">
        <f>SUM(AQ15:AT15)</f>
        <v>8992</v>
      </c>
      <c r="AQ15" s="25">
        <v>2296</v>
      </c>
      <c r="AR15" s="25">
        <v>2274</v>
      </c>
      <c r="AS15" s="25">
        <v>2207</v>
      </c>
      <c r="AT15" s="25">
        <v>2215</v>
      </c>
      <c r="AU15" s="21">
        <f>SUM(AV15:AY15)</f>
        <v>8531</v>
      </c>
      <c r="AV15" s="25">
        <v>2238</v>
      </c>
      <c r="AW15" s="24">
        <v>2193</v>
      </c>
      <c r="AX15" s="24">
        <v>2042</v>
      </c>
      <c r="AY15" s="24">
        <v>2058</v>
      </c>
      <c r="BA15" s="22">
        <f t="shared" si="0"/>
        <v>12590</v>
      </c>
      <c r="BB15" s="19">
        <f>SUM(BC15:BF15)</f>
        <v>50706</v>
      </c>
      <c r="BC15" s="22">
        <v>13114</v>
      </c>
      <c r="BD15" s="22">
        <v>12734</v>
      </c>
      <c r="BE15" s="22">
        <v>12466</v>
      </c>
      <c r="BF15" s="22">
        <v>12392</v>
      </c>
      <c r="BG15" s="21">
        <f>SUM(BH15:BK15)</f>
        <v>50163</v>
      </c>
      <c r="BH15" s="22">
        <v>13333</v>
      </c>
      <c r="BI15" s="22">
        <v>11492</v>
      </c>
      <c r="BJ15" s="22">
        <v>12905</v>
      </c>
      <c r="BK15" s="22">
        <v>12433</v>
      </c>
      <c r="BL15" s="21">
        <f>SUM(BM15:BP15)</f>
        <v>44708</v>
      </c>
      <c r="BM15" s="22">
        <v>12078</v>
      </c>
      <c r="BN15" s="22">
        <v>11417</v>
      </c>
      <c r="BO15" s="22">
        <v>10702</v>
      </c>
      <c r="BP15" s="22">
        <v>10511</v>
      </c>
    </row>
    <row r="16" spans="1:68" s="1" customFormat="1">
      <c r="A16" s="17" t="s">
        <v>25</v>
      </c>
      <c r="B16" s="18">
        <v>14811</v>
      </c>
      <c r="C16" s="19">
        <f t="shared" si="1"/>
        <v>62430</v>
      </c>
      <c r="D16" s="20">
        <v>13525</v>
      </c>
      <c r="E16" s="20">
        <v>16082</v>
      </c>
      <c r="F16" s="20">
        <v>16891</v>
      </c>
      <c r="G16" s="20">
        <v>15932</v>
      </c>
      <c r="H16" s="21">
        <f t="shared" si="2"/>
        <v>65836</v>
      </c>
      <c r="I16" s="20">
        <v>15998</v>
      </c>
      <c r="J16" s="20">
        <v>17869</v>
      </c>
      <c r="K16" s="20">
        <v>15279</v>
      </c>
      <c r="L16" s="20">
        <v>16690</v>
      </c>
      <c r="M16" s="21">
        <f t="shared" si="3"/>
        <v>56462</v>
      </c>
      <c r="N16" s="20">
        <v>13445</v>
      </c>
      <c r="O16" s="20">
        <v>13542</v>
      </c>
      <c r="P16" s="20">
        <v>13100</v>
      </c>
      <c r="Q16" s="20">
        <v>16375</v>
      </c>
      <c r="R16" s="20"/>
      <c r="S16" s="18">
        <v>5652</v>
      </c>
      <c r="T16" s="19">
        <f t="shared" si="4"/>
        <v>29502</v>
      </c>
      <c r="U16" s="20">
        <v>5423</v>
      </c>
      <c r="V16" s="20">
        <v>8562</v>
      </c>
      <c r="W16" s="20">
        <v>6511</v>
      </c>
      <c r="X16" s="20">
        <v>9006</v>
      </c>
      <c r="Y16" s="21">
        <f t="shared" si="5"/>
        <v>31078</v>
      </c>
      <c r="Z16" s="20">
        <v>9321</v>
      </c>
      <c r="AA16" s="20">
        <v>9061</v>
      </c>
      <c r="AB16" s="20">
        <v>7374</v>
      </c>
      <c r="AC16" s="20">
        <v>5322</v>
      </c>
      <c r="AD16" s="21">
        <f>SUM(AE16:AH16)</f>
        <v>23092</v>
      </c>
      <c r="AE16" s="20">
        <v>5950</v>
      </c>
      <c r="AF16" s="20">
        <v>5303</v>
      </c>
      <c r="AG16" s="20">
        <v>6886</v>
      </c>
      <c r="AH16" s="20">
        <v>4953</v>
      </c>
      <c r="AI16" s="20"/>
      <c r="AJ16" s="18">
        <v>2077</v>
      </c>
      <c r="AK16" s="19">
        <f>SUM(AL16:AO16)</f>
        <v>-167</v>
      </c>
      <c r="AL16" s="20">
        <v>-3071</v>
      </c>
      <c r="AM16" s="20">
        <v>343</v>
      </c>
      <c r="AN16" s="20">
        <v>-292</v>
      </c>
      <c r="AO16" s="20">
        <v>2853</v>
      </c>
      <c r="AP16" s="21">
        <f>SUM(AQ16:AT16)</f>
        <v>8431</v>
      </c>
      <c r="AQ16" s="20">
        <v>272</v>
      </c>
      <c r="AR16" s="20">
        <v>1682</v>
      </c>
      <c r="AS16" s="20">
        <v>2513</v>
      </c>
      <c r="AT16" s="20">
        <v>3964</v>
      </c>
      <c r="AU16" s="21">
        <f>SUM(AV16:AY16)</f>
        <v>14737</v>
      </c>
      <c r="AV16" s="20">
        <v>-553</v>
      </c>
      <c r="AW16" s="20">
        <v>4933</v>
      </c>
      <c r="AX16" s="20">
        <v>5500</v>
      </c>
      <c r="AY16" s="20">
        <v>4857</v>
      </c>
      <c r="BA16" s="22">
        <f t="shared" si="0"/>
        <v>22540</v>
      </c>
      <c r="BB16" s="19">
        <f>SUM(BC16:BF16)</f>
        <v>91765</v>
      </c>
      <c r="BC16" s="22">
        <v>15877</v>
      </c>
      <c r="BD16" s="22">
        <v>24987</v>
      </c>
      <c r="BE16" s="22">
        <v>23110</v>
      </c>
      <c r="BF16" s="22">
        <v>27791</v>
      </c>
      <c r="BG16" s="21">
        <f>SUM(BH16:BK16)</f>
        <v>105345</v>
      </c>
      <c r="BH16" s="22">
        <v>25591</v>
      </c>
      <c r="BI16" s="22">
        <v>28612</v>
      </c>
      <c r="BJ16" s="22">
        <v>25166</v>
      </c>
      <c r="BK16" s="22">
        <v>25976</v>
      </c>
      <c r="BL16" s="21">
        <f>SUM(BM16:BP16)</f>
        <v>94291</v>
      </c>
      <c r="BM16" s="22">
        <v>18842</v>
      </c>
      <c r="BN16" s="22">
        <v>23778</v>
      </c>
      <c r="BO16" s="22">
        <v>25486</v>
      </c>
      <c r="BP16" s="22">
        <v>26185</v>
      </c>
    </row>
    <row r="17" spans="1:69" s="1" customFormat="1">
      <c r="A17" s="26" t="s">
        <v>26</v>
      </c>
      <c r="B17" s="27">
        <f>B16/B10</f>
        <v>0.32653556153269542</v>
      </c>
      <c r="C17" s="28">
        <f>C16/C10</f>
        <v>0.33062534423590223</v>
      </c>
      <c r="D17" s="29">
        <v>0.29139286868469244</v>
      </c>
      <c r="E17" s="29">
        <v>0.34430932602552028</v>
      </c>
      <c r="F17" s="29">
        <v>0.35947475951306718</v>
      </c>
      <c r="G17" s="29">
        <v>0.32705848541457105</v>
      </c>
      <c r="H17" s="30">
        <f>H16/H10</f>
        <v>0.30308443053125861</v>
      </c>
      <c r="I17" s="29">
        <v>0.29828650271288198</v>
      </c>
      <c r="J17" s="29">
        <v>0.33218076701429555</v>
      </c>
      <c r="K17" s="29">
        <v>0.27161700917300718</v>
      </c>
      <c r="L17" s="29">
        <v>0.31171790370176683</v>
      </c>
      <c r="M17" s="30">
        <f>M16/M10</f>
        <v>0.27705292082730193</v>
      </c>
      <c r="N17" s="29">
        <v>0.250848912272846</v>
      </c>
      <c r="O17" s="29">
        <v>0.26660629208174191</v>
      </c>
      <c r="P17" s="29">
        <v>0.25951899837552994</v>
      </c>
      <c r="Q17" s="29">
        <v>0.33469596320899336</v>
      </c>
      <c r="R17" s="29"/>
      <c r="S17" s="27">
        <f>S16/S10</f>
        <v>0.22290582110743021</v>
      </c>
      <c r="T17" s="28">
        <f>T16/T10</f>
        <v>0.23534198056765424</v>
      </c>
      <c r="U17" s="29">
        <v>0.2016884855697709</v>
      </c>
      <c r="V17" s="29">
        <v>0.25020455873758035</v>
      </c>
      <c r="W17" s="29">
        <v>0.21192591869283597</v>
      </c>
      <c r="X17" s="29">
        <v>0.26861932174068659</v>
      </c>
      <c r="Y17" s="30">
        <f>Y16/Y10</f>
        <v>0.24489570774528577</v>
      </c>
      <c r="Z17" s="29">
        <v>0.27061316920218326</v>
      </c>
      <c r="AA17" s="29">
        <v>0.26727036752993921</v>
      </c>
      <c r="AB17" s="29">
        <v>0.23748792270531402</v>
      </c>
      <c r="AC17" s="29">
        <v>0.19347802377576617</v>
      </c>
      <c r="AD17" s="30">
        <f>AD16/AD10</f>
        <v>0.21409035703358953</v>
      </c>
      <c r="AE17" s="29">
        <v>0.21802858189813118</v>
      </c>
      <c r="AF17" s="29">
        <v>0.19960853690668875</v>
      </c>
      <c r="AG17" s="29">
        <v>0.24065983993289763</v>
      </c>
      <c r="AH17" s="29">
        <v>0.19506911897916585</v>
      </c>
      <c r="AI17" s="29"/>
      <c r="AJ17" s="27">
        <f>AJ16/AJ10</f>
        <v>8.3136532842332786E-2</v>
      </c>
      <c r="AK17" s="28">
        <f>AK16/AK10</f>
        <v>-1.4898609165767099E-3</v>
      </c>
      <c r="AL17" s="29">
        <v>-0.12828438948995363</v>
      </c>
      <c r="AM17" s="29">
        <v>1.3871476523638128E-2</v>
      </c>
      <c r="AN17" s="29">
        <v>-1.0041265474552957E-2</v>
      </c>
      <c r="AO17" s="29">
        <v>8.3068860096083857E-2</v>
      </c>
      <c r="AP17" s="30">
        <f>AP16/AP10</f>
        <v>5.6896249207056188E-2</v>
      </c>
      <c r="AQ17" s="29">
        <v>8.2765335929892887E-3</v>
      </c>
      <c r="AR17" s="29">
        <v>4.8947996391467567E-2</v>
      </c>
      <c r="AS17" s="29">
        <v>6.2919379068602899E-2</v>
      </c>
      <c r="AT17" s="29">
        <v>9.6647567962940384E-2</v>
      </c>
      <c r="AU17" s="30">
        <f>AU16/AU10</f>
        <v>8.8094640316583581E-2</v>
      </c>
      <c r="AV17" s="29">
        <v>-1.3905652786159727E-2</v>
      </c>
      <c r="AW17" s="29">
        <v>0.12468405621271864</v>
      </c>
      <c r="AX17" s="29">
        <v>0.13259721786928325</v>
      </c>
      <c r="AY17" s="29">
        <v>0.10450779989241528</v>
      </c>
      <c r="AZ17" s="32"/>
      <c r="BA17" s="33">
        <f>BA16/BA10</f>
        <v>0.23553507424475167</v>
      </c>
      <c r="BB17" s="28">
        <f>BB16/BB10</f>
        <v>0.21527284158274157</v>
      </c>
      <c r="BC17" s="31">
        <v>0.16327307130663704</v>
      </c>
      <c r="BD17" s="31">
        <v>0.23649614310728315</v>
      </c>
      <c r="BE17" s="31">
        <v>0.21640400408274105</v>
      </c>
      <c r="BF17" s="31">
        <v>0.23837543423253421</v>
      </c>
      <c r="BG17" s="30">
        <f>BG16/BG10</f>
        <v>0.21398320147063304</v>
      </c>
      <c r="BH17" s="31">
        <v>0.21159904416202943</v>
      </c>
      <c r="BI17" s="31">
        <v>0.2344131478477445</v>
      </c>
      <c r="BJ17" s="31">
        <v>0.19778060703226921</v>
      </c>
      <c r="BK17" s="31">
        <v>0.21280639664438328</v>
      </c>
      <c r="BL17" s="30">
        <f>BL16/BL10</f>
        <v>0.19687352539555938</v>
      </c>
      <c r="BM17" s="31">
        <v>0.15616297573266144</v>
      </c>
      <c r="BN17" s="31">
        <v>0.20336112892880051</v>
      </c>
      <c r="BO17" s="31">
        <v>0.21137928174504436</v>
      </c>
      <c r="BP17" s="31">
        <v>0.21677939581591343</v>
      </c>
    </row>
    <row r="18" spans="1:69" s="1" customFormat="1">
      <c r="B18" s="18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34"/>
      <c r="P18" s="34"/>
      <c r="Q18" s="34"/>
      <c r="R18" s="34"/>
      <c r="S18" s="18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34"/>
      <c r="AG18" s="34"/>
      <c r="AH18" s="34"/>
      <c r="AI18" s="34"/>
      <c r="AJ18" s="18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34"/>
      <c r="AX18" s="34"/>
      <c r="AY18" s="34"/>
      <c r="BA18" s="22">
        <f t="shared" ref="BA18:BA23" si="13">AJ18+S18+B18</f>
        <v>0</v>
      </c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</row>
    <row r="19" spans="1:69" s="1" customFormat="1">
      <c r="A19" s="35" t="s">
        <v>27</v>
      </c>
      <c r="B19" s="36"/>
      <c r="C19" s="22"/>
      <c r="D19" s="37"/>
      <c r="E19" s="37"/>
      <c r="F19" s="37"/>
      <c r="G19" s="37"/>
      <c r="H19" s="22"/>
      <c r="I19" s="37"/>
      <c r="J19" s="37"/>
      <c r="K19" s="37"/>
      <c r="L19" s="37"/>
      <c r="M19" s="22"/>
      <c r="N19" s="37"/>
      <c r="O19" s="38"/>
      <c r="P19" s="38"/>
      <c r="Q19" s="38"/>
      <c r="R19" s="39"/>
      <c r="S19" s="36"/>
      <c r="T19" s="22"/>
      <c r="U19" s="37"/>
      <c r="V19" s="37"/>
      <c r="W19" s="37"/>
      <c r="X19" s="37"/>
      <c r="Y19" s="22"/>
      <c r="Z19" s="37"/>
      <c r="AA19" s="37"/>
      <c r="AB19" s="37"/>
      <c r="AC19" s="37"/>
      <c r="AD19" s="22"/>
      <c r="AE19" s="37"/>
      <c r="AF19" s="38"/>
      <c r="AG19" s="38"/>
      <c r="AH19" s="38"/>
      <c r="AI19" s="39"/>
      <c r="AJ19" s="36"/>
      <c r="AK19" s="22"/>
      <c r="AL19" s="37"/>
      <c r="AM19" s="37"/>
      <c r="AN19" s="37"/>
      <c r="AO19" s="37"/>
      <c r="AP19" s="22"/>
      <c r="AQ19" s="37"/>
      <c r="AR19" s="37"/>
      <c r="AS19" s="37"/>
      <c r="AT19" s="37"/>
      <c r="AU19" s="22"/>
      <c r="AV19" s="37"/>
      <c r="AW19" s="38"/>
      <c r="AX19" s="38"/>
      <c r="AY19" s="38"/>
      <c r="AZ19" s="40"/>
      <c r="BA19" s="22">
        <f t="shared" si="13"/>
        <v>0</v>
      </c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</row>
    <row r="20" spans="1:69" s="1" customFormat="1">
      <c r="A20" s="17" t="s">
        <v>19</v>
      </c>
      <c r="B20" s="23">
        <v>20166</v>
      </c>
      <c r="C20" s="19">
        <f t="shared" si="1"/>
        <v>91122</v>
      </c>
      <c r="D20" s="25">
        <v>21643</v>
      </c>
      <c r="E20" s="25">
        <v>23572</v>
      </c>
      <c r="F20" s="25">
        <v>23529</v>
      </c>
      <c r="G20" s="24">
        <v>22378</v>
      </c>
      <c r="H20" s="21">
        <f t="shared" si="2"/>
        <v>66344</v>
      </c>
      <c r="I20" s="25">
        <v>26089</v>
      </c>
      <c r="J20" s="25">
        <v>25117.75</v>
      </c>
      <c r="K20" s="25">
        <v>7443.869993408126</v>
      </c>
      <c r="L20" s="25">
        <v>7693.380006591874</v>
      </c>
      <c r="M20" s="21">
        <f t="shared" si="3"/>
        <v>31934</v>
      </c>
      <c r="N20" s="25">
        <v>7991</v>
      </c>
      <c r="O20" s="25">
        <v>7844</v>
      </c>
      <c r="P20" s="25">
        <v>8246.8043426778277</v>
      </c>
      <c r="Q20" s="25">
        <v>7852.1956573221732</v>
      </c>
      <c r="R20" s="25"/>
      <c r="S20" s="23">
        <v>38500</v>
      </c>
      <c r="T20" s="19">
        <f t="shared" si="4"/>
        <v>119292</v>
      </c>
      <c r="U20" s="25">
        <v>35446</v>
      </c>
      <c r="V20" s="25">
        <v>27047</v>
      </c>
      <c r="W20" s="25">
        <v>28019</v>
      </c>
      <c r="X20" s="25">
        <v>28780</v>
      </c>
      <c r="Y20" s="21">
        <f t="shared" si="5"/>
        <v>107272</v>
      </c>
      <c r="Z20" s="25">
        <v>26649</v>
      </c>
      <c r="AA20" s="25">
        <v>26488.410000000003</v>
      </c>
      <c r="AB20" s="25">
        <v>28692.180136155224</v>
      </c>
      <c r="AC20" s="25">
        <v>25442.409863844772</v>
      </c>
      <c r="AD20" s="21">
        <f t="shared" si="6"/>
        <v>114221</v>
      </c>
      <c r="AE20" s="25">
        <v>28349</v>
      </c>
      <c r="AF20" s="25">
        <v>27040</v>
      </c>
      <c r="AG20" s="25">
        <v>29980</v>
      </c>
      <c r="AH20" s="25">
        <v>28852</v>
      </c>
      <c r="AI20" s="25"/>
      <c r="AJ20" s="41">
        <v>18248</v>
      </c>
      <c r="AK20" s="19">
        <f t="shared" si="7"/>
        <v>111866</v>
      </c>
      <c r="AL20" s="24">
        <v>25933</v>
      </c>
      <c r="AM20" s="25">
        <v>33702</v>
      </c>
      <c r="AN20" s="25">
        <v>27673</v>
      </c>
      <c r="AO20" s="25">
        <v>24558</v>
      </c>
      <c r="AP20" s="21">
        <f t="shared" si="8"/>
        <v>109227</v>
      </c>
      <c r="AQ20" s="25">
        <v>27578</v>
      </c>
      <c r="AR20" s="25">
        <v>26152.559999999998</v>
      </c>
      <c r="AS20" s="25">
        <v>29166.717367469915</v>
      </c>
      <c r="AT20" s="25">
        <v>26329.722632530087</v>
      </c>
      <c r="AU20" s="21">
        <f t="shared" si="9"/>
        <v>100607</v>
      </c>
      <c r="AV20" s="25">
        <v>25322</v>
      </c>
      <c r="AW20" s="25">
        <v>24063</v>
      </c>
      <c r="AX20" s="25">
        <v>26091</v>
      </c>
      <c r="AY20" s="25">
        <v>25131</v>
      </c>
      <c r="BA20" s="22">
        <f t="shared" si="13"/>
        <v>76914</v>
      </c>
      <c r="BB20" s="19">
        <f t="shared" si="10"/>
        <v>322280</v>
      </c>
      <c r="BC20" s="22">
        <v>83022</v>
      </c>
      <c r="BD20" s="22">
        <v>84321</v>
      </c>
      <c r="BE20" s="22">
        <v>79221</v>
      </c>
      <c r="BF20" s="22">
        <v>75716</v>
      </c>
      <c r="BG20" s="21">
        <f t="shared" si="11"/>
        <v>282843</v>
      </c>
      <c r="BH20" s="22">
        <v>80316</v>
      </c>
      <c r="BI20" s="22">
        <v>77758.720000000001</v>
      </c>
      <c r="BJ20" s="22">
        <v>65302.767497033266</v>
      </c>
      <c r="BK20" s="22">
        <v>59465.512502966732</v>
      </c>
      <c r="BL20" s="21">
        <f t="shared" si="12"/>
        <v>246762</v>
      </c>
      <c r="BM20" s="22">
        <v>61662</v>
      </c>
      <c r="BN20" s="22">
        <v>58947</v>
      </c>
      <c r="BO20" s="22">
        <v>64317.804342677831</v>
      </c>
      <c r="BP20" s="22">
        <v>61835.195657322176</v>
      </c>
    </row>
    <row r="21" spans="1:69" s="1" customFormat="1">
      <c r="A21" s="17" t="s">
        <v>23</v>
      </c>
      <c r="B21" s="23">
        <v>6452.0484995000597</v>
      </c>
      <c r="C21" s="19">
        <f t="shared" si="1"/>
        <v>27389.254829954629</v>
      </c>
      <c r="D21" s="25">
        <v>6855.2548299546297</v>
      </c>
      <c r="E21" s="25">
        <v>8141</v>
      </c>
      <c r="F21" s="25">
        <v>6687</v>
      </c>
      <c r="G21" s="25">
        <v>5706</v>
      </c>
      <c r="H21" s="21">
        <f t="shared" si="2"/>
        <v>13101</v>
      </c>
      <c r="I21" s="25">
        <v>7064</v>
      </c>
      <c r="J21" s="25">
        <v>4153.32</v>
      </c>
      <c r="K21" s="25">
        <v>532.86304161580665</v>
      </c>
      <c r="L21" s="25">
        <v>1350.8169583841932</v>
      </c>
      <c r="M21" s="21">
        <f t="shared" si="3"/>
        <v>6457.8178133279607</v>
      </c>
      <c r="N21" s="25">
        <v>1454.3902372019943</v>
      </c>
      <c r="O21" s="25">
        <v>1687.0017578620068</v>
      </c>
      <c r="P21" s="25">
        <v>2133.061755263946</v>
      </c>
      <c r="Q21" s="25">
        <v>1183.3640630000136</v>
      </c>
      <c r="R21" s="25"/>
      <c r="S21" s="23">
        <v>10761.4334278637</v>
      </c>
      <c r="T21" s="19">
        <f t="shared" si="4"/>
        <v>25508.818332448034</v>
      </c>
      <c r="U21" s="25">
        <v>9572.8183324480324</v>
      </c>
      <c r="V21" s="25">
        <v>3727</v>
      </c>
      <c r="W21" s="25">
        <v>5366</v>
      </c>
      <c r="X21" s="25">
        <v>6843</v>
      </c>
      <c r="Y21" s="21">
        <f t="shared" si="5"/>
        <v>17155</v>
      </c>
      <c r="Z21" s="25">
        <v>4132</v>
      </c>
      <c r="AA21" s="25">
        <v>4979.1399999999994</v>
      </c>
      <c r="AB21" s="25">
        <v>6395.6339879088628</v>
      </c>
      <c r="AC21" s="25">
        <v>1648.2260120911369</v>
      </c>
      <c r="AD21" s="21">
        <f t="shared" si="6"/>
        <v>22958.148677100002</v>
      </c>
      <c r="AE21" s="25">
        <v>5701.412453155559</v>
      </c>
      <c r="AF21" s="25">
        <v>4841.85111204444</v>
      </c>
      <c r="AG21" s="25">
        <v>7717.3581589400001</v>
      </c>
      <c r="AH21" s="25">
        <v>4697.5269529600009</v>
      </c>
      <c r="AI21" s="25"/>
      <c r="AJ21" s="23">
        <v>2329.4642017081401</v>
      </c>
      <c r="AK21" s="19">
        <f t="shared" si="7"/>
        <v>22195.700805427183</v>
      </c>
      <c r="AL21" s="24">
        <v>4771.7008054271828</v>
      </c>
      <c r="AM21" s="25">
        <v>8151</v>
      </c>
      <c r="AN21" s="25">
        <v>5098</v>
      </c>
      <c r="AO21" s="25">
        <v>4175</v>
      </c>
      <c r="AP21" s="21">
        <f t="shared" si="8"/>
        <v>18650</v>
      </c>
      <c r="AQ21" s="25">
        <v>4158</v>
      </c>
      <c r="AR21" s="25">
        <v>4774.41</v>
      </c>
      <c r="AS21" s="25">
        <v>4864.6727603185118</v>
      </c>
      <c r="AT21" s="25">
        <v>4852.9172396814884</v>
      </c>
      <c r="AU21" s="21">
        <f t="shared" si="9"/>
        <v>18195.677238645614</v>
      </c>
      <c r="AV21" s="25">
        <v>5579.9656803084836</v>
      </c>
      <c r="AW21" s="25">
        <v>4656.1976862655429</v>
      </c>
      <c r="AX21" s="25">
        <v>3658.4995387768035</v>
      </c>
      <c r="AY21" s="25">
        <v>4301.0143332947855</v>
      </c>
      <c r="BA21" s="22">
        <f t="shared" si="13"/>
        <v>19542.946129071901</v>
      </c>
      <c r="BB21" s="19">
        <f t="shared" si="10"/>
        <v>75093.115997251793</v>
      </c>
      <c r="BC21" s="25">
        <v>21199.1159972518</v>
      </c>
      <c r="BD21" s="25">
        <v>20019</v>
      </c>
      <c r="BE21" s="25">
        <v>17151</v>
      </c>
      <c r="BF21" s="25">
        <v>16724</v>
      </c>
      <c r="BG21" s="21">
        <f t="shared" si="11"/>
        <v>48906</v>
      </c>
      <c r="BH21" s="25">
        <v>15354</v>
      </c>
      <c r="BI21" s="25">
        <v>13906.869999999999</v>
      </c>
      <c r="BJ21" s="25">
        <v>11793.169789843181</v>
      </c>
      <c r="BK21" s="25">
        <v>7851.960210156818</v>
      </c>
      <c r="BL21" s="21">
        <f t="shared" si="12"/>
        <v>47611.643729073578</v>
      </c>
      <c r="BM21" s="25">
        <v>12735.768370666035</v>
      </c>
      <c r="BN21" s="25">
        <v>11185.050556171989</v>
      </c>
      <c r="BO21" s="25">
        <v>13508.91945298075</v>
      </c>
      <c r="BP21" s="25">
        <v>10181.905349254801</v>
      </c>
    </row>
    <row r="22" spans="1:69" s="1" customFormat="1">
      <c r="A22" s="17" t="s">
        <v>24</v>
      </c>
      <c r="B22" s="23">
        <v>3205.3536785261399</v>
      </c>
      <c r="C22" s="19">
        <f t="shared" si="1"/>
        <v>12676.06229860116</v>
      </c>
      <c r="D22" s="25">
        <v>3199.0622986011599</v>
      </c>
      <c r="E22" s="25">
        <v>2939</v>
      </c>
      <c r="F22" s="25">
        <v>3161</v>
      </c>
      <c r="G22" s="24">
        <v>3377</v>
      </c>
      <c r="H22" s="21">
        <f t="shared" si="2"/>
        <v>6849</v>
      </c>
      <c r="I22" s="25">
        <v>2252</v>
      </c>
      <c r="J22" s="25">
        <v>3198</v>
      </c>
      <c r="K22" s="25">
        <v>690</v>
      </c>
      <c r="L22" s="25">
        <v>709</v>
      </c>
      <c r="M22" s="21">
        <f t="shared" si="3"/>
        <v>3303.1821866720393</v>
      </c>
      <c r="N22" s="25">
        <v>809.6097627980057</v>
      </c>
      <c r="O22" s="25">
        <v>696.9982421379932</v>
      </c>
      <c r="P22" s="25">
        <v>788.938244736054</v>
      </c>
      <c r="Q22" s="25">
        <v>1007.6359369999864</v>
      </c>
      <c r="R22" s="25"/>
      <c r="S22" s="23">
        <v>5476.6691801385005</v>
      </c>
      <c r="T22" s="19">
        <f t="shared" si="4"/>
        <v>16457.594916616294</v>
      </c>
      <c r="U22" s="25">
        <v>4544.5949166162936</v>
      </c>
      <c r="V22" s="25">
        <v>3459</v>
      </c>
      <c r="W22" s="25">
        <v>4523</v>
      </c>
      <c r="X22" s="25">
        <v>3931</v>
      </c>
      <c r="Y22" s="21">
        <f t="shared" si="5"/>
        <v>14350</v>
      </c>
      <c r="Z22" s="25">
        <v>3614</v>
      </c>
      <c r="AA22" s="25">
        <v>3662</v>
      </c>
      <c r="AB22" s="25">
        <v>3511</v>
      </c>
      <c r="AC22" s="25">
        <v>3563</v>
      </c>
      <c r="AD22" s="21">
        <f t="shared" si="6"/>
        <v>14212.8513229</v>
      </c>
      <c r="AE22" s="25">
        <v>3501.5875468444415</v>
      </c>
      <c r="AF22" s="25">
        <v>3708.14888795556</v>
      </c>
      <c r="AG22" s="25">
        <v>3418.6418410599995</v>
      </c>
      <c r="AH22" s="25">
        <v>3584.4730470399995</v>
      </c>
      <c r="AI22" s="25"/>
      <c r="AJ22" s="23">
        <v>952.85194308706195</v>
      </c>
      <c r="AK22" s="19">
        <f t="shared" si="7"/>
        <v>6923.2267875307462</v>
      </c>
      <c r="AL22" s="24">
        <v>1361.2267875307459</v>
      </c>
      <c r="AM22" s="25">
        <v>2089</v>
      </c>
      <c r="AN22" s="25">
        <v>1559</v>
      </c>
      <c r="AO22" s="25">
        <v>1914</v>
      </c>
      <c r="AP22" s="21">
        <f t="shared" si="8"/>
        <v>6769</v>
      </c>
      <c r="AQ22" s="25">
        <v>3130</v>
      </c>
      <c r="AR22" s="25">
        <v>553</v>
      </c>
      <c r="AS22" s="25">
        <v>1691</v>
      </c>
      <c r="AT22" s="25">
        <v>1395</v>
      </c>
      <c r="AU22" s="21">
        <f t="shared" si="9"/>
        <v>5476.3227613543841</v>
      </c>
      <c r="AV22" s="25">
        <v>1330.0343196915169</v>
      </c>
      <c r="AW22" s="25">
        <v>1082.8023137344567</v>
      </c>
      <c r="AX22" s="25">
        <v>1591.5004612231965</v>
      </c>
      <c r="AY22" s="25">
        <v>1471.9856667052145</v>
      </c>
      <c r="BA22" s="22">
        <f t="shared" si="13"/>
        <v>9634.8748017517028</v>
      </c>
      <c r="BB22" s="19">
        <f t="shared" si="10"/>
        <v>36056.8840027482</v>
      </c>
      <c r="BC22" s="22">
        <v>9104.8840027482001</v>
      </c>
      <c r="BD22" s="22">
        <v>8487</v>
      </c>
      <c r="BE22" s="22">
        <v>9243</v>
      </c>
      <c r="BF22" s="22">
        <v>9222</v>
      </c>
      <c r="BG22" s="21">
        <f t="shared" si="11"/>
        <v>27968</v>
      </c>
      <c r="BH22" s="22">
        <v>8996</v>
      </c>
      <c r="BI22" s="22">
        <v>7413</v>
      </c>
      <c r="BJ22" s="22">
        <v>5892</v>
      </c>
      <c r="BK22" s="22">
        <v>5667</v>
      </c>
      <c r="BL22" s="21">
        <f t="shared" si="12"/>
        <v>22992.356270926426</v>
      </c>
      <c r="BM22" s="22">
        <v>5641.2316293339645</v>
      </c>
      <c r="BN22" s="22">
        <v>5487.9494438280108</v>
      </c>
      <c r="BO22" s="22">
        <v>5799.0805470192499</v>
      </c>
      <c r="BP22" s="22">
        <v>6064.0946507451999</v>
      </c>
    </row>
    <row r="23" spans="1:69" s="1" customFormat="1">
      <c r="A23" s="17" t="s">
        <v>28</v>
      </c>
      <c r="B23" s="23">
        <v>9657</v>
      </c>
      <c r="C23" s="19">
        <f t="shared" si="1"/>
        <v>40065</v>
      </c>
      <c r="D23" s="25">
        <v>10054</v>
      </c>
      <c r="E23" s="25">
        <v>11080</v>
      </c>
      <c r="F23" s="25">
        <v>9848</v>
      </c>
      <c r="G23" s="24">
        <v>9083</v>
      </c>
      <c r="H23" s="21">
        <f t="shared" si="2"/>
        <v>19949.999999999996</v>
      </c>
      <c r="I23" s="25">
        <v>9316</v>
      </c>
      <c r="J23" s="25">
        <v>7351.32</v>
      </c>
      <c r="K23" s="25">
        <v>1222.8630416158067</v>
      </c>
      <c r="L23" s="25">
        <v>2059.8169583841932</v>
      </c>
      <c r="M23" s="21">
        <f t="shared" si="3"/>
        <v>9761</v>
      </c>
      <c r="N23" s="25">
        <v>2264</v>
      </c>
      <c r="O23" s="25">
        <v>2384</v>
      </c>
      <c r="P23" s="25">
        <v>2922</v>
      </c>
      <c r="Q23" s="25">
        <v>2191</v>
      </c>
      <c r="R23" s="25"/>
      <c r="S23" s="23">
        <v>16238</v>
      </c>
      <c r="T23" s="19">
        <f t="shared" si="4"/>
        <v>41966</v>
      </c>
      <c r="U23" s="25">
        <v>14117</v>
      </c>
      <c r="V23" s="25">
        <v>7186</v>
      </c>
      <c r="W23" s="25">
        <v>9889</v>
      </c>
      <c r="X23" s="25">
        <v>10774</v>
      </c>
      <c r="Y23" s="21">
        <f t="shared" si="5"/>
        <v>31505</v>
      </c>
      <c r="Z23" s="25">
        <v>7746</v>
      </c>
      <c r="AA23" s="25">
        <v>8641.14</v>
      </c>
      <c r="AB23" s="25">
        <v>9906.6339879088628</v>
      </c>
      <c r="AC23" s="25">
        <v>5211.2260120911369</v>
      </c>
      <c r="AD23" s="21">
        <f t="shared" si="6"/>
        <v>37171</v>
      </c>
      <c r="AE23" s="25">
        <v>9203</v>
      </c>
      <c r="AF23" s="25">
        <v>8550</v>
      </c>
      <c r="AG23" s="25">
        <v>11136</v>
      </c>
      <c r="AH23" s="25">
        <v>8282</v>
      </c>
      <c r="AI23" s="25"/>
      <c r="AJ23" s="41">
        <v>3282</v>
      </c>
      <c r="AK23" s="19">
        <f t="shared" si="7"/>
        <v>29119</v>
      </c>
      <c r="AL23" s="24">
        <v>6133</v>
      </c>
      <c r="AM23" s="25">
        <v>10240</v>
      </c>
      <c r="AN23" s="25">
        <v>6657</v>
      </c>
      <c r="AO23" s="25">
        <v>6089</v>
      </c>
      <c r="AP23" s="21">
        <f t="shared" si="8"/>
        <v>25419</v>
      </c>
      <c r="AQ23" s="25">
        <v>7288</v>
      </c>
      <c r="AR23" s="25">
        <v>5327.41</v>
      </c>
      <c r="AS23" s="25">
        <v>6555.6727603185118</v>
      </c>
      <c r="AT23" s="25">
        <v>6247.9172396814884</v>
      </c>
      <c r="AU23" s="21">
        <f t="shared" si="9"/>
        <v>23672</v>
      </c>
      <c r="AV23" s="25">
        <v>6910</v>
      </c>
      <c r="AW23" s="25">
        <v>5739</v>
      </c>
      <c r="AX23" s="25">
        <v>5250</v>
      </c>
      <c r="AY23" s="25">
        <v>5773</v>
      </c>
      <c r="BA23" s="22">
        <f t="shared" si="13"/>
        <v>29177</v>
      </c>
      <c r="BB23" s="19">
        <f t="shared" si="10"/>
        <v>111150</v>
      </c>
      <c r="BC23" s="22">
        <v>30304</v>
      </c>
      <c r="BD23" s="22">
        <v>28506</v>
      </c>
      <c r="BE23" s="22">
        <v>26394</v>
      </c>
      <c r="BF23" s="22">
        <v>25946</v>
      </c>
      <c r="BG23" s="21">
        <f t="shared" si="11"/>
        <v>76874</v>
      </c>
      <c r="BH23" s="25">
        <v>24350</v>
      </c>
      <c r="BI23" s="22">
        <v>21319.87</v>
      </c>
      <c r="BJ23" s="22">
        <v>17685.169789843181</v>
      </c>
      <c r="BK23" s="22">
        <v>13518.960210156818</v>
      </c>
      <c r="BL23" s="21">
        <f t="shared" si="12"/>
        <v>70604</v>
      </c>
      <c r="BM23" s="22">
        <v>18377</v>
      </c>
      <c r="BN23" s="22">
        <v>16673</v>
      </c>
      <c r="BO23" s="22">
        <v>19308</v>
      </c>
      <c r="BP23" s="22">
        <v>16246</v>
      </c>
    </row>
    <row r="24" spans="1:69" s="1" customFormat="1">
      <c r="A24" s="26" t="s">
        <v>26</v>
      </c>
      <c r="B24" s="42">
        <f>B23/B20</f>
        <v>0.47887533472180899</v>
      </c>
      <c r="C24" s="28">
        <f>C23/C20</f>
        <v>0.43968525712780665</v>
      </c>
      <c r="D24" s="29">
        <v>0.46453818786674678</v>
      </c>
      <c r="E24" s="29">
        <v>0.47004921092821994</v>
      </c>
      <c r="F24" s="29">
        <v>0.41854732457818011</v>
      </c>
      <c r="G24" s="29">
        <v>0.40588971311109123</v>
      </c>
      <c r="H24" s="30">
        <f>H23/H20</f>
        <v>0.30070541420475094</v>
      </c>
      <c r="I24" s="29">
        <v>0.35708536164667098</v>
      </c>
      <c r="J24" s="29">
        <v>0.29267430402802797</v>
      </c>
      <c r="K24" s="29">
        <v>0.16429339065018808</v>
      </c>
      <c r="L24" s="29">
        <v>0.26773888156041847</v>
      </c>
      <c r="M24" s="30">
        <f>M23/M20</f>
        <v>0.30566167720924409</v>
      </c>
      <c r="N24" s="29">
        <v>0.28331873357527221</v>
      </c>
      <c r="O24" s="29">
        <v>0.30392656807751145</v>
      </c>
      <c r="P24" s="29">
        <v>0.35431906452277911</v>
      </c>
      <c r="Q24" s="29">
        <v>0.27903023506003599</v>
      </c>
      <c r="R24" s="29"/>
      <c r="S24" s="42">
        <f>S23/S20</f>
        <v>0.42176623376623379</v>
      </c>
      <c r="T24" s="28">
        <f>T23/T20</f>
        <v>0.35179224088790528</v>
      </c>
      <c r="U24" s="29">
        <v>0.398267787620606</v>
      </c>
      <c r="V24" s="29">
        <v>0.26568565829851737</v>
      </c>
      <c r="W24" s="29">
        <v>0.35293907705485561</v>
      </c>
      <c r="X24" s="29">
        <v>0.37435719249478805</v>
      </c>
      <c r="Y24" s="30">
        <f>Y23/Y20</f>
        <v>0.29369266910284136</v>
      </c>
      <c r="Z24" s="29">
        <v>0.29066756726331194</v>
      </c>
      <c r="AA24" s="29">
        <v>0.32622343130448367</v>
      </c>
      <c r="AB24" s="29">
        <v>0.34527585125291882</v>
      </c>
      <c r="AC24" s="29">
        <v>0.20482438731154196</v>
      </c>
      <c r="AD24" s="30">
        <f>AD23/AD20</f>
        <v>0.32543052503480097</v>
      </c>
      <c r="AE24" s="29">
        <v>0.32463226216092278</v>
      </c>
      <c r="AF24" s="43">
        <v>0.316198224852071</v>
      </c>
      <c r="AG24" s="43">
        <v>0.37593301443101451</v>
      </c>
      <c r="AH24" s="43">
        <v>0.28339457904390236</v>
      </c>
      <c r="AI24" s="44"/>
      <c r="AJ24" s="42">
        <f>AJ23/AJ20</f>
        <v>0.17985532661113546</v>
      </c>
      <c r="AK24" s="28">
        <f>AK23/AK20</f>
        <v>0.26030250478250766</v>
      </c>
      <c r="AL24" s="29">
        <v>0.23649404233987584</v>
      </c>
      <c r="AM24" s="29">
        <v>0.3038395347457124</v>
      </c>
      <c r="AN24" s="29">
        <v>0.24055939001915225</v>
      </c>
      <c r="AO24" s="29">
        <v>0.24794364361918722</v>
      </c>
      <c r="AP24" s="30">
        <f>AP23/AP20</f>
        <v>0.23271718531132413</v>
      </c>
      <c r="AQ24" s="29">
        <v>0.26426861991442452</v>
      </c>
      <c r="AR24" s="29">
        <v>0.20370510573343489</v>
      </c>
      <c r="AS24" s="29">
        <v>0.22478228073784542</v>
      </c>
      <c r="AT24" s="29">
        <v>0.23729521677384685</v>
      </c>
      <c r="AU24" s="30">
        <f>AU23/AU20</f>
        <v>0.23529177890206446</v>
      </c>
      <c r="AV24" s="29">
        <v>0.27288523813284893</v>
      </c>
      <c r="AW24" s="43">
        <v>0.23849894028176039</v>
      </c>
      <c r="AX24" s="43">
        <v>0.20493530534719046</v>
      </c>
      <c r="AY24" s="43">
        <v>0.23138443852853741</v>
      </c>
      <c r="AZ24" s="32"/>
      <c r="BA24" s="33">
        <f>BA23/BA20</f>
        <v>0.37934576280001042</v>
      </c>
      <c r="BB24" s="28">
        <f>BB23/BB20</f>
        <v>0.344886434156634</v>
      </c>
      <c r="BC24" s="31">
        <v>0.36501168365011682</v>
      </c>
      <c r="BD24" s="31">
        <v>0.33806525064930443</v>
      </c>
      <c r="BE24" s="31">
        <v>0.3331692354299996</v>
      </c>
      <c r="BF24" s="31">
        <v>0.34267526018278832</v>
      </c>
      <c r="BG24" s="30">
        <f>BG23/BG20</f>
        <v>0.27179035719462741</v>
      </c>
      <c r="BH24" s="31">
        <v>0.30317744907614919</v>
      </c>
      <c r="BI24" s="31">
        <v>0.27417979616948424</v>
      </c>
      <c r="BJ24" s="31">
        <v>0.27081807506315297</v>
      </c>
      <c r="BK24" s="31">
        <v>0.22734118720463997</v>
      </c>
      <c r="BL24" s="30">
        <f>BL23/BL20</f>
        <v>0.28612185020384012</v>
      </c>
      <c r="BM24" s="31">
        <v>0.29802795887256334</v>
      </c>
      <c r="BN24" s="31">
        <v>0.28284730350993265</v>
      </c>
      <c r="BO24" s="31">
        <v>0.30019681482174371</v>
      </c>
      <c r="BP24" s="31">
        <v>0.26273063143572734</v>
      </c>
    </row>
    <row r="25" spans="1:69" s="1" customFormat="1">
      <c r="B25" s="18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0"/>
      <c r="P25" s="20"/>
      <c r="Q25" s="20"/>
      <c r="R25" s="20"/>
      <c r="S25" s="18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0"/>
      <c r="AG25" s="20"/>
      <c r="AH25" s="20"/>
      <c r="AI25" s="20"/>
      <c r="AJ25" s="18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0"/>
      <c r="AX25" s="20"/>
      <c r="AY25" s="20"/>
      <c r="BA25" s="22">
        <f t="shared" ref="BA25:BA30" si="14">AJ25+S25+B25</f>
        <v>0</v>
      </c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</row>
    <row r="26" spans="1:69" s="1" customFormat="1">
      <c r="A26" s="35" t="s">
        <v>29</v>
      </c>
      <c r="B26" s="18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0"/>
      <c r="P26" s="20"/>
      <c r="Q26" s="20"/>
      <c r="R26" s="20"/>
      <c r="S26" s="18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0"/>
      <c r="AG26" s="20"/>
      <c r="AH26" s="20"/>
      <c r="AI26" s="20"/>
      <c r="AJ26" s="18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0"/>
      <c r="AX26" s="20"/>
      <c r="AY26" s="20"/>
      <c r="BA26" s="22">
        <f t="shared" si="14"/>
        <v>0</v>
      </c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</row>
    <row r="27" spans="1:69" s="1" customFormat="1">
      <c r="A27" s="17" t="s">
        <v>30</v>
      </c>
      <c r="B27" s="18">
        <f>B20+B10</f>
        <v>65524</v>
      </c>
      <c r="C27" s="19">
        <f t="shared" si="1"/>
        <v>279946</v>
      </c>
      <c r="D27" s="22">
        <v>68058</v>
      </c>
      <c r="E27" s="22">
        <v>70280</v>
      </c>
      <c r="F27" s="22">
        <v>70517</v>
      </c>
      <c r="G27" s="22">
        <v>71091</v>
      </c>
      <c r="H27" s="21">
        <f t="shared" si="2"/>
        <v>283564</v>
      </c>
      <c r="I27" s="22">
        <v>79722</v>
      </c>
      <c r="J27" s="22">
        <v>78910.75</v>
      </c>
      <c r="K27" s="22">
        <v>63695.869993408123</v>
      </c>
      <c r="L27" s="22">
        <v>61235.380006591877</v>
      </c>
      <c r="M27" s="21">
        <f t="shared" si="3"/>
        <v>235729</v>
      </c>
      <c r="N27" s="22">
        <v>61589</v>
      </c>
      <c r="O27" s="22">
        <v>58638</v>
      </c>
      <c r="P27" s="22">
        <v>58724.804342677831</v>
      </c>
      <c r="Q27" s="22">
        <v>56777.195657322176</v>
      </c>
      <c r="R27" s="22"/>
      <c r="S27" s="18">
        <f>S20+S10</f>
        <v>63856</v>
      </c>
      <c r="T27" s="19">
        <f t="shared" si="4"/>
        <v>244650</v>
      </c>
      <c r="U27" s="22">
        <v>62334</v>
      </c>
      <c r="V27" s="22">
        <v>61267</v>
      </c>
      <c r="W27" s="22">
        <v>58742</v>
      </c>
      <c r="X27" s="22">
        <v>62307</v>
      </c>
      <c r="Y27" s="21">
        <f t="shared" si="5"/>
        <v>234175</v>
      </c>
      <c r="Z27" s="22">
        <v>61093</v>
      </c>
      <c r="AA27" s="22">
        <v>60390.41</v>
      </c>
      <c r="AB27" s="22">
        <v>59742.180136155221</v>
      </c>
      <c r="AC27" s="22">
        <v>52949.409863844776</v>
      </c>
      <c r="AD27" s="21">
        <f t="shared" si="6"/>
        <v>222082</v>
      </c>
      <c r="AE27" s="22">
        <v>55639</v>
      </c>
      <c r="AF27" s="22">
        <v>53607</v>
      </c>
      <c r="AG27" s="22">
        <v>58593</v>
      </c>
      <c r="AH27" s="22">
        <v>54243</v>
      </c>
      <c r="AI27" s="22"/>
      <c r="AJ27" s="18">
        <f>AJ20+AJ10</f>
        <v>43231</v>
      </c>
      <c r="AK27" s="19">
        <f t="shared" si="7"/>
        <v>223957</v>
      </c>
      <c r="AL27" s="22">
        <v>49872</v>
      </c>
      <c r="AM27" s="22">
        <v>58429</v>
      </c>
      <c r="AN27" s="22">
        <v>56753</v>
      </c>
      <c r="AO27" s="22">
        <v>58903</v>
      </c>
      <c r="AP27" s="21">
        <f t="shared" si="8"/>
        <v>257409</v>
      </c>
      <c r="AQ27" s="22">
        <v>60442</v>
      </c>
      <c r="AR27" s="22">
        <v>60515.56</v>
      </c>
      <c r="AS27" s="22">
        <v>69106.717367469915</v>
      </c>
      <c r="AT27" s="22">
        <v>67344.722632530087</v>
      </c>
      <c r="AU27" s="21">
        <f t="shared" si="9"/>
        <v>267893</v>
      </c>
      <c r="AV27" s="22">
        <v>65090</v>
      </c>
      <c r="AW27" s="22">
        <v>63627</v>
      </c>
      <c r="AX27" s="22">
        <v>67570</v>
      </c>
      <c r="AY27" s="22">
        <v>71606</v>
      </c>
      <c r="BA27" s="22">
        <f t="shared" si="14"/>
        <v>172611</v>
      </c>
      <c r="BB27" s="19">
        <f t="shared" si="10"/>
        <v>748553</v>
      </c>
      <c r="BC27" s="22">
        <v>180264</v>
      </c>
      <c r="BD27" s="22">
        <v>189976</v>
      </c>
      <c r="BE27" s="22">
        <v>186012</v>
      </c>
      <c r="BF27" s="22">
        <v>192301</v>
      </c>
      <c r="BG27" s="21">
        <f t="shared" si="11"/>
        <v>775148</v>
      </c>
      <c r="BH27" s="22">
        <v>201257</v>
      </c>
      <c r="BI27" s="22">
        <v>199816.72</v>
      </c>
      <c r="BJ27" s="22">
        <v>192544.76749703326</v>
      </c>
      <c r="BK27" s="22">
        <v>181529.51250296674</v>
      </c>
      <c r="BL27" s="21">
        <f t="shared" si="12"/>
        <v>725704</v>
      </c>
      <c r="BM27" s="22">
        <v>182318</v>
      </c>
      <c r="BN27" s="22">
        <v>175872</v>
      </c>
      <c r="BO27" s="22">
        <v>184887.80434267782</v>
      </c>
      <c r="BP27" s="22">
        <v>182626.19565732218</v>
      </c>
    </row>
    <row r="28" spans="1:69" s="1" customFormat="1">
      <c r="A28" s="17" t="s">
        <v>23</v>
      </c>
      <c r="B28" s="18">
        <f>B14+B21</f>
        <v>13363.048499500059</v>
      </c>
      <c r="C28" s="19">
        <f t="shared" si="1"/>
        <v>58490.254829954632</v>
      </c>
      <c r="D28" s="22">
        <v>12070.254829954629</v>
      </c>
      <c r="E28" s="22">
        <v>16338</v>
      </c>
      <c r="F28" s="22">
        <v>16102</v>
      </c>
      <c r="G28" s="22">
        <v>13980</v>
      </c>
      <c r="H28" s="21">
        <f t="shared" si="2"/>
        <v>48162</v>
      </c>
      <c r="I28" s="22">
        <v>14827</v>
      </c>
      <c r="J28" s="22">
        <v>15405.32</v>
      </c>
      <c r="K28" s="22">
        <v>7679.8630416158067</v>
      </c>
      <c r="L28" s="22">
        <v>10249.816958384194</v>
      </c>
      <c r="M28" s="21">
        <f t="shared" si="3"/>
        <v>36006.817813327958</v>
      </c>
      <c r="N28" s="22">
        <v>7440.3902372019948</v>
      </c>
      <c r="O28" s="22">
        <v>8451.0017578620063</v>
      </c>
      <c r="P28" s="22">
        <v>8784.0617552639451</v>
      </c>
      <c r="Q28" s="22">
        <v>11331.364063000014</v>
      </c>
      <c r="R28" s="22"/>
      <c r="S28" s="18">
        <f>S14+S21</f>
        <v>13366.4334278637</v>
      </c>
      <c r="T28" s="19">
        <f t="shared" si="4"/>
        <v>43399.818332448034</v>
      </c>
      <c r="U28" s="22">
        <v>11880.818332448032</v>
      </c>
      <c r="V28" s="22">
        <v>9295</v>
      </c>
      <c r="W28" s="22">
        <v>9036</v>
      </c>
      <c r="X28" s="22">
        <v>13188</v>
      </c>
      <c r="Y28" s="21">
        <f t="shared" si="5"/>
        <v>37837</v>
      </c>
      <c r="Z28" s="22">
        <v>10651</v>
      </c>
      <c r="AA28" s="22">
        <v>11439.14</v>
      </c>
      <c r="AB28" s="22">
        <v>11203.633987908863</v>
      </c>
      <c r="AC28" s="22">
        <v>4543.2260120911369</v>
      </c>
      <c r="AD28" s="21">
        <f t="shared" si="6"/>
        <v>36786.148677100005</v>
      </c>
      <c r="AE28" s="22">
        <v>9270.412453155559</v>
      </c>
      <c r="AF28" s="22">
        <v>7698.85111204444</v>
      </c>
      <c r="AG28" s="22">
        <v>12392.35815894</v>
      </c>
      <c r="AH28" s="22">
        <v>7424.5269529600009</v>
      </c>
      <c r="AI28" s="22"/>
      <c r="AJ28" s="18">
        <f>AJ14+AJ21</f>
        <v>2763.4642017081401</v>
      </c>
      <c r="AK28" s="19">
        <f t="shared" si="7"/>
        <v>14262.700805427183</v>
      </c>
      <c r="AL28" s="22">
        <v>11.700805427182786</v>
      </c>
      <c r="AM28" s="22">
        <v>6639</v>
      </c>
      <c r="AN28" s="22">
        <v>2657</v>
      </c>
      <c r="AO28" s="22">
        <v>4955</v>
      </c>
      <c r="AP28" s="21">
        <f t="shared" si="8"/>
        <v>18089</v>
      </c>
      <c r="AQ28" s="22">
        <v>2134</v>
      </c>
      <c r="AR28" s="22">
        <v>4182.41</v>
      </c>
      <c r="AS28" s="22">
        <v>5170.6727603185118</v>
      </c>
      <c r="AT28" s="22">
        <v>6601.9172396814884</v>
      </c>
      <c r="AU28" s="21">
        <f t="shared" si="9"/>
        <v>24401.677238645614</v>
      </c>
      <c r="AV28" s="22">
        <v>2788.9656803084836</v>
      </c>
      <c r="AW28" s="22">
        <v>7396.1976862655429</v>
      </c>
      <c r="AX28" s="22">
        <v>7116.4995387768031</v>
      </c>
      <c r="AY28" s="22">
        <v>7100.0143332947855</v>
      </c>
      <c r="BA28" s="22">
        <f t="shared" si="14"/>
        <v>29492.946129071897</v>
      </c>
      <c r="BB28" s="19">
        <f t="shared" si="10"/>
        <v>116152.11599725179</v>
      </c>
      <c r="BC28" s="22">
        <v>23962.1159972518</v>
      </c>
      <c r="BD28" s="22">
        <v>32272</v>
      </c>
      <c r="BE28" s="22">
        <v>27795</v>
      </c>
      <c r="BF28" s="22">
        <v>32123</v>
      </c>
      <c r="BG28" s="21">
        <f t="shared" si="11"/>
        <v>104087.99999999999</v>
      </c>
      <c r="BH28" s="22">
        <v>27612</v>
      </c>
      <c r="BI28" s="22">
        <v>31026.87</v>
      </c>
      <c r="BJ28" s="22">
        <v>24054.169789843181</v>
      </c>
      <c r="BK28" s="22">
        <v>21394.960210156816</v>
      </c>
      <c r="BL28" s="21">
        <f t="shared" si="12"/>
        <v>97194.643729073563</v>
      </c>
      <c r="BM28" s="22">
        <v>19499.768370666035</v>
      </c>
      <c r="BN28" s="22">
        <v>23546.050556171991</v>
      </c>
      <c r="BO28" s="22">
        <v>28292.91945298075</v>
      </c>
      <c r="BP28" s="22">
        <v>25855.905349254801</v>
      </c>
    </row>
    <row r="29" spans="1:69" s="1" customFormat="1">
      <c r="A29" s="17" t="s">
        <v>24</v>
      </c>
      <c r="B29" s="18">
        <f>B22+B15</f>
        <v>11105.35367852614</v>
      </c>
      <c r="C29" s="19">
        <f t="shared" si="1"/>
        <v>44005.062298601159</v>
      </c>
      <c r="D29" s="22">
        <v>11509.06229860116</v>
      </c>
      <c r="E29" s="22">
        <v>10824</v>
      </c>
      <c r="F29" s="22">
        <v>10637</v>
      </c>
      <c r="G29" s="22">
        <v>11035</v>
      </c>
      <c r="H29" s="21">
        <f t="shared" si="2"/>
        <v>37624</v>
      </c>
      <c r="I29" s="22">
        <v>10487</v>
      </c>
      <c r="J29" s="22">
        <v>9815</v>
      </c>
      <c r="K29" s="22">
        <v>8822</v>
      </c>
      <c r="L29" s="22">
        <v>8500</v>
      </c>
      <c r="M29" s="21">
        <f t="shared" si="3"/>
        <v>30216.182186672042</v>
      </c>
      <c r="N29" s="22">
        <v>8268.6097627980052</v>
      </c>
      <c r="O29" s="22">
        <v>7474.9982421379937</v>
      </c>
      <c r="P29" s="22">
        <v>7237.938244736054</v>
      </c>
      <c r="Q29" s="22">
        <v>7234.6359369999864</v>
      </c>
      <c r="R29" s="22"/>
      <c r="S29" s="18">
        <f>S22+S15</f>
        <v>8523.6691801385005</v>
      </c>
      <c r="T29" s="19">
        <f t="shared" si="4"/>
        <v>28068.594916616294</v>
      </c>
      <c r="U29" s="22">
        <v>7659.5949166162936</v>
      </c>
      <c r="V29" s="22">
        <v>6453</v>
      </c>
      <c r="W29" s="22">
        <v>7364</v>
      </c>
      <c r="X29" s="22">
        <v>6592</v>
      </c>
      <c r="Y29" s="21">
        <f t="shared" si="5"/>
        <v>24746</v>
      </c>
      <c r="Z29" s="22">
        <v>6416</v>
      </c>
      <c r="AA29" s="22">
        <v>6263</v>
      </c>
      <c r="AB29" s="22">
        <v>6077</v>
      </c>
      <c r="AC29" s="22">
        <v>5990</v>
      </c>
      <c r="AD29" s="21">
        <f t="shared" si="6"/>
        <v>23476.851322899998</v>
      </c>
      <c r="AE29" s="22">
        <v>5882.587546844441</v>
      </c>
      <c r="AF29" s="22">
        <v>6154.14888795556</v>
      </c>
      <c r="AG29" s="22">
        <v>5629.6418410599999</v>
      </c>
      <c r="AH29" s="22">
        <v>5810.4730470399991</v>
      </c>
      <c r="AI29" s="22"/>
      <c r="AJ29" s="18">
        <f>AJ22+AJ15</f>
        <v>2595.851943087062</v>
      </c>
      <c r="AK29" s="19">
        <f t="shared" si="7"/>
        <v>14689.226787530746</v>
      </c>
      <c r="AL29" s="22">
        <v>3050.2267875307462</v>
      </c>
      <c r="AM29" s="22">
        <v>3944</v>
      </c>
      <c r="AN29" s="22">
        <v>3708</v>
      </c>
      <c r="AO29" s="22">
        <v>3987</v>
      </c>
      <c r="AP29" s="21">
        <f t="shared" si="8"/>
        <v>15761</v>
      </c>
      <c r="AQ29" s="22">
        <v>5426</v>
      </c>
      <c r="AR29" s="22">
        <v>2827</v>
      </c>
      <c r="AS29" s="22">
        <v>3898</v>
      </c>
      <c r="AT29" s="22">
        <v>3610</v>
      </c>
      <c r="AU29" s="21">
        <f t="shared" si="9"/>
        <v>14007.322761354386</v>
      </c>
      <c r="AV29" s="22">
        <v>3568.0343196915169</v>
      </c>
      <c r="AW29" s="22">
        <v>3275.8023137344567</v>
      </c>
      <c r="AX29" s="22">
        <v>3633.5004612231965</v>
      </c>
      <c r="AY29" s="22">
        <v>3529.9856667052145</v>
      </c>
      <c r="BA29" s="22">
        <f t="shared" si="14"/>
        <v>22224.874801751703</v>
      </c>
      <c r="BB29" s="19">
        <f t="shared" si="10"/>
        <v>86762.884002748207</v>
      </c>
      <c r="BC29" s="22">
        <v>22218.8840027482</v>
      </c>
      <c r="BD29" s="22">
        <v>21221</v>
      </c>
      <c r="BE29" s="22">
        <v>21709</v>
      </c>
      <c r="BF29" s="22">
        <v>21614</v>
      </c>
      <c r="BG29" s="21">
        <f t="shared" si="11"/>
        <v>78131</v>
      </c>
      <c r="BH29" s="22">
        <v>22329</v>
      </c>
      <c r="BI29" s="22">
        <v>18905</v>
      </c>
      <c r="BJ29" s="22">
        <v>18797</v>
      </c>
      <c r="BK29" s="22">
        <v>18100</v>
      </c>
      <c r="BL29" s="21">
        <f t="shared" si="12"/>
        <v>67700.356270926422</v>
      </c>
      <c r="BM29" s="22">
        <v>17719.231629333965</v>
      </c>
      <c r="BN29" s="22">
        <v>16904.949443828009</v>
      </c>
      <c r="BO29" s="22">
        <v>16501.08054701925</v>
      </c>
      <c r="BP29" s="22">
        <v>16575.094650745199</v>
      </c>
    </row>
    <row r="30" spans="1:69" s="1" customFormat="1">
      <c r="A30" s="17" t="s">
        <v>31</v>
      </c>
      <c r="B30" s="23">
        <f>B23+B16</f>
        <v>24468</v>
      </c>
      <c r="C30" s="19">
        <f t="shared" si="1"/>
        <v>102495</v>
      </c>
      <c r="D30" s="25">
        <v>23579</v>
      </c>
      <c r="E30" s="25">
        <v>27162</v>
      </c>
      <c r="F30" s="25">
        <v>26739</v>
      </c>
      <c r="G30" s="24">
        <v>25015</v>
      </c>
      <c r="H30" s="21">
        <f t="shared" si="2"/>
        <v>85786</v>
      </c>
      <c r="I30" s="25">
        <v>25314</v>
      </c>
      <c r="J30" s="25">
        <v>25220.32</v>
      </c>
      <c r="K30" s="25">
        <v>16501.863041615805</v>
      </c>
      <c r="L30" s="25">
        <v>18749.816958384192</v>
      </c>
      <c r="M30" s="21">
        <f t="shared" si="3"/>
        <v>66223</v>
      </c>
      <c r="N30" s="25">
        <v>15709</v>
      </c>
      <c r="O30" s="25">
        <v>15926</v>
      </c>
      <c r="P30" s="25">
        <v>16022</v>
      </c>
      <c r="Q30" s="25">
        <v>18566</v>
      </c>
      <c r="R30" s="25"/>
      <c r="S30" s="23">
        <f>S23+S16</f>
        <v>21890</v>
      </c>
      <c r="T30" s="19">
        <f t="shared" si="4"/>
        <v>71468</v>
      </c>
      <c r="U30" s="22">
        <v>19540</v>
      </c>
      <c r="V30" s="22">
        <v>15748</v>
      </c>
      <c r="W30" s="22">
        <v>16400</v>
      </c>
      <c r="X30" s="22">
        <v>19780</v>
      </c>
      <c r="Y30" s="21">
        <f t="shared" si="5"/>
        <v>62583</v>
      </c>
      <c r="Z30" s="22">
        <v>17067</v>
      </c>
      <c r="AA30" s="22">
        <v>17702.14</v>
      </c>
      <c r="AB30" s="22">
        <v>17280.633987908863</v>
      </c>
      <c r="AC30" s="22">
        <v>10533.226012091138</v>
      </c>
      <c r="AD30" s="21">
        <f t="shared" si="6"/>
        <v>60263</v>
      </c>
      <c r="AE30" s="22">
        <v>15153</v>
      </c>
      <c r="AF30" s="22">
        <v>13853</v>
      </c>
      <c r="AG30" s="22">
        <v>18022</v>
      </c>
      <c r="AH30" s="22">
        <v>13235</v>
      </c>
      <c r="AI30" s="22"/>
      <c r="AJ30" s="23">
        <f>AJ23+AJ16</f>
        <v>5359</v>
      </c>
      <c r="AK30" s="19">
        <f t="shared" si="7"/>
        <v>28952</v>
      </c>
      <c r="AL30" s="22">
        <v>3062</v>
      </c>
      <c r="AM30" s="22">
        <v>10583</v>
      </c>
      <c r="AN30" s="22">
        <v>6365</v>
      </c>
      <c r="AO30" s="22">
        <v>8942</v>
      </c>
      <c r="AP30" s="21">
        <f t="shared" si="8"/>
        <v>33850</v>
      </c>
      <c r="AQ30" s="22">
        <v>7560</v>
      </c>
      <c r="AR30" s="22">
        <v>7009.41</v>
      </c>
      <c r="AS30" s="22">
        <v>9068.6727603185118</v>
      </c>
      <c r="AT30" s="22">
        <v>10211.917239681488</v>
      </c>
      <c r="AU30" s="21">
        <f t="shared" si="9"/>
        <v>38409</v>
      </c>
      <c r="AV30" s="22">
        <v>6357</v>
      </c>
      <c r="AW30" s="22">
        <v>10672</v>
      </c>
      <c r="AX30" s="22">
        <v>10750</v>
      </c>
      <c r="AY30" s="22">
        <v>10630</v>
      </c>
      <c r="BA30" s="22">
        <f t="shared" si="14"/>
        <v>51717</v>
      </c>
      <c r="BB30" s="19">
        <f t="shared" si="10"/>
        <v>202915</v>
      </c>
      <c r="BC30" s="22">
        <v>46181</v>
      </c>
      <c r="BD30" s="22">
        <v>53493</v>
      </c>
      <c r="BE30" s="22">
        <v>49504</v>
      </c>
      <c r="BF30" s="22">
        <v>53737</v>
      </c>
      <c r="BG30" s="21">
        <f t="shared" si="11"/>
        <v>182219</v>
      </c>
      <c r="BH30" s="22">
        <v>49941</v>
      </c>
      <c r="BI30" s="22">
        <v>49931.869999999995</v>
      </c>
      <c r="BJ30" s="22">
        <v>42851.169789843181</v>
      </c>
      <c r="BK30" s="22">
        <v>39494.960210156816</v>
      </c>
      <c r="BL30" s="21">
        <f t="shared" si="12"/>
        <v>164895</v>
      </c>
      <c r="BM30" s="22">
        <v>37219</v>
      </c>
      <c r="BN30" s="22">
        <v>40451</v>
      </c>
      <c r="BO30" s="22">
        <v>44794</v>
      </c>
      <c r="BP30" s="22">
        <v>42431</v>
      </c>
    </row>
    <row r="31" spans="1:69" s="1" customFormat="1">
      <c r="A31" s="26" t="s">
        <v>26</v>
      </c>
      <c r="B31" s="42">
        <f>B30/B27</f>
        <v>0.37342042610341247</v>
      </c>
      <c r="C31" s="28">
        <f>C30/C27</f>
        <v>0.36612418109206774</v>
      </c>
      <c r="D31" s="29">
        <v>0.34645449469570072</v>
      </c>
      <c r="E31" s="29">
        <v>0.38648264086511097</v>
      </c>
      <c r="F31" s="29">
        <v>0.37918516102500105</v>
      </c>
      <c r="G31" s="29">
        <v>0.35187295156911563</v>
      </c>
      <c r="H31" s="30">
        <f>H30/H27</f>
        <v>0.30252782440648318</v>
      </c>
      <c r="I31" s="29">
        <v>0.31752841122902087</v>
      </c>
      <c r="J31" s="29">
        <v>0.31960563041157258</v>
      </c>
      <c r="K31" s="29">
        <v>0.25907273176932161</v>
      </c>
      <c r="L31" s="29">
        <v>0.30619254679836733</v>
      </c>
      <c r="M31" s="30">
        <f>M30/M27</f>
        <v>0.28092852385578354</v>
      </c>
      <c r="N31" s="29">
        <v>0.25506178051275391</v>
      </c>
      <c r="O31" s="29">
        <v>0.27159862205395818</v>
      </c>
      <c r="P31" s="29">
        <v>0.27283190092054721</v>
      </c>
      <c r="Q31" s="29">
        <v>0.3269974817364138</v>
      </c>
      <c r="R31" s="29"/>
      <c r="S31" s="42">
        <f>S30/S27</f>
        <v>0.3428025557504385</v>
      </c>
      <c r="T31" s="28">
        <f>T30/T27</f>
        <v>0.29212344165133863</v>
      </c>
      <c r="U31" s="29">
        <v>0.31347258318092852</v>
      </c>
      <c r="V31" s="29">
        <v>0.25703886268301041</v>
      </c>
      <c r="W31" s="29">
        <v>0.27918695311702019</v>
      </c>
      <c r="X31" s="29">
        <v>0.31746031746031744</v>
      </c>
      <c r="Y31" s="30">
        <f>Y30/Y27</f>
        <v>0.26724885235400875</v>
      </c>
      <c r="Z31" s="29">
        <v>0.27936097425236933</v>
      </c>
      <c r="AA31" s="29">
        <v>0.2931283294814524</v>
      </c>
      <c r="AB31" s="29">
        <v>0.28925348804689566</v>
      </c>
      <c r="AC31" s="29">
        <v>0.19892999826015995</v>
      </c>
      <c r="AD31" s="30">
        <f>AD30/AD27</f>
        <v>0.27135472483136858</v>
      </c>
      <c r="AE31" s="29">
        <v>0.2723449379032693</v>
      </c>
      <c r="AF31" s="29">
        <v>0.25841774395134964</v>
      </c>
      <c r="AG31" s="29">
        <v>0.30757940368303383</v>
      </c>
      <c r="AH31" s="29">
        <v>0.24399461681691648</v>
      </c>
      <c r="AI31" s="29"/>
      <c r="AJ31" s="42">
        <f>AJ30/AJ27</f>
        <v>0.12396197173324698</v>
      </c>
      <c r="AK31" s="28">
        <f>AK30/AK27</f>
        <v>0.12927481614774264</v>
      </c>
      <c r="AL31" s="29">
        <v>6.1397176772537698E-2</v>
      </c>
      <c r="AM31" s="29">
        <v>0.18112581081312362</v>
      </c>
      <c r="AN31" s="29">
        <v>0.11215266153331102</v>
      </c>
      <c r="AO31" s="29">
        <v>0.15180890616776735</v>
      </c>
      <c r="AP31" s="30">
        <f>AP30/AP27</f>
        <v>0.13150278350795816</v>
      </c>
      <c r="AQ31" s="29">
        <v>0.12507858773700406</v>
      </c>
      <c r="AR31" s="29">
        <v>0.11582822665773894</v>
      </c>
      <c r="AS31" s="29">
        <v>0.13122708046016002</v>
      </c>
      <c r="AT31" s="29">
        <v>0.15163648821309036</v>
      </c>
      <c r="AU31" s="30">
        <f>AU30/AU27</f>
        <v>0.14337440694605683</v>
      </c>
      <c r="AV31" s="29">
        <v>9.7664771854355514E-2</v>
      </c>
      <c r="AW31" s="29">
        <v>0.16772753705188048</v>
      </c>
      <c r="AX31" s="29">
        <v>0.15909427260618617</v>
      </c>
      <c r="AY31" s="29">
        <v>0.14845124710219815</v>
      </c>
      <c r="AZ31" s="32"/>
      <c r="BA31" s="33">
        <f>BA30/BA27</f>
        <v>0.29961589933434141</v>
      </c>
      <c r="BB31" s="28">
        <f>BB30/BB27</f>
        <v>0.27107632993254988</v>
      </c>
      <c r="BC31" s="31">
        <v>0.25618537256468293</v>
      </c>
      <c r="BD31" s="31">
        <v>0.28157767296921715</v>
      </c>
      <c r="BE31" s="31">
        <v>0.26613336773971574</v>
      </c>
      <c r="BF31" s="31">
        <v>0.27944212458593559</v>
      </c>
      <c r="BG31" s="30">
        <f>BG30/BG27</f>
        <v>0.23507639831361238</v>
      </c>
      <c r="BH31" s="31">
        <v>0.24814540612251995</v>
      </c>
      <c r="BI31" s="31">
        <v>0.24988834768181559</v>
      </c>
      <c r="BJ31" s="31">
        <v>0.22255172314928492</v>
      </c>
      <c r="BK31" s="31">
        <v>0.21756770932501321</v>
      </c>
      <c r="BL31" s="30">
        <f>BL30/BL27</f>
        <v>0.22722074013647436</v>
      </c>
      <c r="BM31" s="31">
        <v>0.20414331004069813</v>
      </c>
      <c r="BN31" s="31">
        <v>0.2300025018195051</v>
      </c>
      <c r="BO31" s="31">
        <v>0.24227666156377281</v>
      </c>
      <c r="BP31" s="31">
        <v>0.23233797236633605</v>
      </c>
    </row>
    <row r="32" spans="1:69" customFormat="1">
      <c r="B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R32" s="1"/>
      <c r="S32" s="45"/>
      <c r="T32" s="46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I32" s="1"/>
      <c r="AK32" s="1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Z32" s="1"/>
      <c r="BA32" s="47"/>
      <c r="BB32" s="1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5"/>
    </row>
    <row r="33" spans="1:69" customFormat="1">
      <c r="A33" s="48" t="s">
        <v>32</v>
      </c>
      <c r="B33" s="45"/>
      <c r="C33" s="48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R33" s="1"/>
      <c r="S33" s="45"/>
      <c r="T33" s="46"/>
      <c r="U33" s="49"/>
      <c r="V33" s="49"/>
      <c r="W33" s="45"/>
      <c r="X33" s="45"/>
      <c r="Y33" s="45"/>
      <c r="Z33" s="45"/>
      <c r="AA33" s="45"/>
      <c r="AB33" s="45"/>
      <c r="AC33" s="45"/>
      <c r="AD33" s="45"/>
      <c r="AE33" s="45"/>
      <c r="AI33" s="1"/>
      <c r="AK33" s="1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Z33" s="1"/>
      <c r="BA33" s="47"/>
      <c r="BB33" s="1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5"/>
    </row>
    <row r="34" spans="1:69" customFormat="1">
      <c r="A34" s="48" t="s">
        <v>33</v>
      </c>
      <c r="B34" s="45"/>
      <c r="C34" s="48"/>
      <c r="D34" s="45"/>
      <c r="E34" s="49"/>
      <c r="F34" s="45"/>
      <c r="G34" s="45"/>
      <c r="H34" s="45"/>
      <c r="I34" s="45"/>
      <c r="J34" s="45"/>
      <c r="K34" s="45"/>
      <c r="L34" s="45"/>
      <c r="M34" s="45"/>
      <c r="N34" s="45"/>
      <c r="R34" s="1"/>
      <c r="S34" s="45"/>
      <c r="T34" s="46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I34" s="1"/>
      <c r="AK34" s="1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Z34" s="1"/>
      <c r="BA34" s="47"/>
      <c r="BB34" s="50"/>
      <c r="BC34" s="51"/>
      <c r="BD34" s="47"/>
      <c r="BE34" s="47"/>
      <c r="BF34" s="52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5"/>
    </row>
    <row r="35" spans="1:69">
      <c r="V35" s="53"/>
      <c r="BA35" s="53"/>
      <c r="BB35" s="50"/>
      <c r="BC35" s="53"/>
      <c r="BK35" s="53"/>
      <c r="BL35" s="50"/>
      <c r="BM35" s="53"/>
    </row>
    <row r="36" spans="1:69">
      <c r="BA36" s="50"/>
      <c r="BB36" s="50"/>
      <c r="BC36" s="53"/>
      <c r="BK36" s="50"/>
      <c r="BL36" s="50"/>
      <c r="BM36" s="53"/>
    </row>
    <row r="37" spans="1:69">
      <c r="BA37" s="54"/>
      <c r="BB37" s="54"/>
      <c r="BC37" s="53"/>
      <c r="BJ37" s="109"/>
      <c r="BK37" s="54"/>
      <c r="BL37" s="110"/>
      <c r="BM37" s="54"/>
      <c r="BN37" s="109"/>
    </row>
    <row r="38" spans="1:69">
      <c r="BA38" s="55"/>
      <c r="BB38" s="55"/>
      <c r="BC38" s="53"/>
      <c r="BJ38" s="109"/>
      <c r="BK38" s="55"/>
      <c r="BL38" s="55"/>
      <c r="BM38" s="55"/>
      <c r="BN38" s="109"/>
    </row>
    <row r="39" spans="1:69">
      <c r="BA39" s="53"/>
      <c r="BB39" s="53"/>
      <c r="BC39" s="53"/>
      <c r="BJ39" s="109"/>
      <c r="BK39" s="109"/>
      <c r="BL39" s="109"/>
      <c r="BM39" s="109"/>
      <c r="BN39" s="109"/>
    </row>
    <row r="40" spans="1:69">
      <c r="BJ40" s="109"/>
      <c r="BK40" s="109"/>
      <c r="BL40" s="109"/>
      <c r="BM40" s="109"/>
      <c r="BN40" s="109"/>
    </row>
  </sheetData>
  <mergeCells count="69">
    <mergeCell ref="B4:Q4"/>
    <mergeCell ref="S4:AH4"/>
    <mergeCell ref="AJ4:AY4"/>
    <mergeCell ref="BA4:BP4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F6:AF7"/>
    <mergeCell ref="AG6:AG7"/>
    <mergeCell ref="AH6:AH7"/>
    <mergeCell ref="Q6:Q7"/>
    <mergeCell ref="Z6:Z7"/>
    <mergeCell ref="S6:S7"/>
    <mergeCell ref="T6:T7"/>
    <mergeCell ref="U6:U7"/>
    <mergeCell ref="V6:V7"/>
    <mergeCell ref="W6:W7"/>
    <mergeCell ref="X6:X7"/>
    <mergeCell ref="Y6:Y7"/>
    <mergeCell ref="AA6:AA7"/>
    <mergeCell ref="AB6:AB7"/>
    <mergeCell ref="AC6:AC7"/>
    <mergeCell ref="AD6:AD7"/>
    <mergeCell ref="AE6:AE7"/>
    <mergeCell ref="AT6:AT7"/>
    <mergeCell ref="AJ6:AJ7"/>
    <mergeCell ref="AK6:AK7"/>
    <mergeCell ref="AL6:AL7"/>
    <mergeCell ref="AM6:AM7"/>
    <mergeCell ref="AN6:AN7"/>
    <mergeCell ref="AO6:AO7"/>
    <mergeCell ref="AP6:AP7"/>
    <mergeCell ref="AQ6:AQ7"/>
    <mergeCell ref="AR6:AR7"/>
    <mergeCell ref="AS6:AS7"/>
    <mergeCell ref="BB6:BB7"/>
    <mergeCell ref="AU6:AU7"/>
    <mergeCell ref="AV6:AV7"/>
    <mergeCell ref="AW6:AW7"/>
    <mergeCell ref="AX6:AX7"/>
    <mergeCell ref="AY6:AY7"/>
    <mergeCell ref="BA6:BA7"/>
    <mergeCell ref="BO6:BO7"/>
    <mergeCell ref="BP6:BP7"/>
    <mergeCell ref="BN6:BN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C1:S55"/>
  <sheetViews>
    <sheetView showGridLines="0" zoomScale="85" zoomScaleNormal="8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3" sqref="C3:C4"/>
    </sheetView>
  </sheetViews>
  <sheetFormatPr baseColWidth="10" defaultRowHeight="15"/>
  <cols>
    <col min="3" max="3" width="45.85546875" bestFit="1" customWidth="1"/>
    <col min="4" max="19" width="11" style="56" customWidth="1"/>
  </cols>
  <sheetData>
    <row r="1" spans="3:19">
      <c r="F1" s="111"/>
    </row>
    <row r="2" spans="3:19">
      <c r="F2" s="111"/>
    </row>
    <row r="3" spans="3:19" ht="18.95" customHeight="1">
      <c r="C3" s="129"/>
      <c r="D3" s="137" t="s">
        <v>4</v>
      </c>
      <c r="E3" s="129">
        <v>2015</v>
      </c>
      <c r="F3" s="137" t="s">
        <v>5</v>
      </c>
      <c r="G3" s="137" t="s">
        <v>6</v>
      </c>
      <c r="H3" s="137" t="s">
        <v>7</v>
      </c>
      <c r="I3" s="137" t="s">
        <v>8</v>
      </c>
      <c r="J3" s="129">
        <v>2014</v>
      </c>
      <c r="K3" s="137" t="s">
        <v>9</v>
      </c>
      <c r="L3" s="137" t="s">
        <v>10</v>
      </c>
      <c r="M3" s="137" t="s">
        <v>11</v>
      </c>
      <c r="N3" s="137" t="s">
        <v>12</v>
      </c>
      <c r="O3" s="129">
        <v>2013</v>
      </c>
      <c r="P3" s="137" t="s">
        <v>13</v>
      </c>
      <c r="Q3" s="137" t="s">
        <v>14</v>
      </c>
      <c r="R3" s="137" t="s">
        <v>15</v>
      </c>
      <c r="S3" s="137" t="s">
        <v>16</v>
      </c>
    </row>
    <row r="4" spans="3:19" ht="18.95" customHeight="1">
      <c r="C4" s="129"/>
      <c r="D4" s="138"/>
      <c r="E4" s="129"/>
      <c r="F4" s="138"/>
      <c r="G4" s="138"/>
      <c r="H4" s="138"/>
      <c r="I4" s="138"/>
      <c r="J4" s="129"/>
      <c r="K4" s="138"/>
      <c r="L4" s="138"/>
      <c r="M4" s="138"/>
      <c r="N4" s="138"/>
      <c r="O4" s="129"/>
      <c r="P4" s="138"/>
      <c r="Q4" s="138"/>
      <c r="R4" s="138"/>
      <c r="S4" s="138"/>
    </row>
    <row r="5" spans="3:19" s="1" customFormat="1"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</row>
    <row r="6" spans="3:19" s="1" customFormat="1">
      <c r="C6" s="113" t="s">
        <v>69</v>
      </c>
      <c r="D6" s="61"/>
      <c r="E6" s="114"/>
      <c r="F6" s="61"/>
      <c r="G6" s="61"/>
      <c r="H6" s="61"/>
      <c r="I6" s="61"/>
      <c r="J6" s="114"/>
      <c r="K6" s="114"/>
      <c r="L6" s="61"/>
      <c r="M6" s="61"/>
      <c r="N6" s="61"/>
      <c r="O6" s="114"/>
      <c r="P6" s="61"/>
      <c r="Q6" s="61"/>
      <c r="R6" s="61"/>
      <c r="S6" s="61"/>
    </row>
    <row r="7" spans="3:19">
      <c r="C7" s="115" t="s">
        <v>70</v>
      </c>
      <c r="D7" s="116">
        <v>18303</v>
      </c>
      <c r="E7" s="117">
        <v>75428</v>
      </c>
      <c r="F7" s="116">
        <v>18396</v>
      </c>
      <c r="G7" s="116">
        <v>18849</v>
      </c>
      <c r="H7" s="116">
        <v>19222</v>
      </c>
      <c r="I7" s="116">
        <v>18961</v>
      </c>
      <c r="J7" s="118">
        <v>73056</v>
      </c>
      <c r="K7" s="119">
        <v>18486</v>
      </c>
      <c r="L7" s="116">
        <v>19536</v>
      </c>
      <c r="M7" s="116">
        <v>18011</v>
      </c>
      <c r="N7" s="116">
        <v>17023</v>
      </c>
      <c r="O7" s="118">
        <v>66293</v>
      </c>
      <c r="P7" s="116">
        <v>16750</v>
      </c>
      <c r="Q7" s="116">
        <v>16307</v>
      </c>
      <c r="R7" s="116">
        <v>16668</v>
      </c>
      <c r="S7" s="116">
        <v>16568</v>
      </c>
    </row>
    <row r="8" spans="3:19">
      <c r="C8" s="120" t="s">
        <v>71</v>
      </c>
      <c r="D8" s="121">
        <f>D7/I7-1</f>
        <v>-3.4702811033173409E-2</v>
      </c>
      <c r="E8" s="122">
        <f t="shared" ref="E8:N8" si="0">E7/J7-1</f>
        <v>3.2468243539202746E-2</v>
      </c>
      <c r="F8" s="121">
        <f t="shared" si="0"/>
        <v>-4.8685491723466923E-3</v>
      </c>
      <c r="G8" s="121">
        <f t="shared" si="0"/>
        <v>-3.5165847665847627E-2</v>
      </c>
      <c r="H8" s="121">
        <f t="shared" si="0"/>
        <v>6.7236688690244906E-2</v>
      </c>
      <c r="I8" s="121">
        <f t="shared" si="0"/>
        <v>0.11384597309522415</v>
      </c>
      <c r="J8" s="123">
        <f t="shared" si="0"/>
        <v>0.10201680418747072</v>
      </c>
      <c r="K8" s="121">
        <f t="shared" si="0"/>
        <v>0.10364179104477622</v>
      </c>
      <c r="L8" s="121">
        <f t="shared" si="0"/>
        <v>0.19801312319862641</v>
      </c>
      <c r="M8" s="121">
        <f t="shared" si="0"/>
        <v>8.0573554115670687E-2</v>
      </c>
      <c r="N8" s="121">
        <f t="shared" si="0"/>
        <v>2.7462578464509946E-2</v>
      </c>
      <c r="O8" s="118" t="s">
        <v>72</v>
      </c>
      <c r="P8" s="116" t="s">
        <v>72</v>
      </c>
      <c r="Q8" s="116" t="s">
        <v>72</v>
      </c>
      <c r="R8" s="116" t="s">
        <v>72</v>
      </c>
      <c r="S8" s="116" t="s">
        <v>72</v>
      </c>
    </row>
    <row r="9" spans="3:19" s="1" customFormat="1">
      <c r="D9" s="124"/>
      <c r="E9" s="119"/>
      <c r="F9" s="124"/>
      <c r="G9" s="124"/>
      <c r="H9" s="124"/>
      <c r="I9" s="124"/>
      <c r="J9" s="119"/>
      <c r="K9" s="119"/>
      <c r="L9" s="124"/>
      <c r="M9" s="124"/>
      <c r="N9" s="124"/>
      <c r="O9" s="119"/>
      <c r="P9" s="124"/>
      <c r="Q9" s="124"/>
      <c r="R9" s="124"/>
      <c r="S9" s="124"/>
    </row>
    <row r="10" spans="3:19" s="1" customFormat="1">
      <c r="C10" s="113" t="s">
        <v>73</v>
      </c>
      <c r="D10" s="124"/>
      <c r="E10" s="119"/>
      <c r="F10" s="124"/>
      <c r="G10" s="124"/>
      <c r="H10" s="124"/>
      <c r="I10" s="124"/>
      <c r="J10" s="119"/>
      <c r="K10" s="119"/>
      <c r="L10" s="124"/>
      <c r="M10" s="124"/>
      <c r="N10" s="124"/>
      <c r="O10" s="119"/>
      <c r="P10" s="124"/>
      <c r="Q10" s="124"/>
      <c r="R10" s="124"/>
      <c r="S10" s="124"/>
    </row>
    <row r="11" spans="3:19">
      <c r="C11" s="115" t="s">
        <v>70</v>
      </c>
      <c r="D11" s="116">
        <v>4471.1499999999996</v>
      </c>
      <c r="E11" s="117">
        <v>19717.97</v>
      </c>
      <c r="F11" s="116">
        <v>4928.74</v>
      </c>
      <c r="G11" s="116">
        <v>5358.67</v>
      </c>
      <c r="H11" s="116">
        <v>4842.3099999999995</v>
      </c>
      <c r="I11" s="116">
        <v>4588.25</v>
      </c>
      <c r="J11" s="118">
        <v>12586.77</v>
      </c>
      <c r="K11" s="119">
        <v>5217.43</v>
      </c>
      <c r="L11" s="116">
        <v>5568.59</v>
      </c>
      <c r="M11" s="116">
        <v>908.94999999999993</v>
      </c>
      <c r="N11" s="116">
        <v>891.8</v>
      </c>
      <c r="O11" s="118">
        <v>3632.37</v>
      </c>
      <c r="P11" s="116">
        <v>927.56999999999994</v>
      </c>
      <c r="Q11" s="116">
        <v>919.24</v>
      </c>
      <c r="R11" s="116">
        <v>878.07999999999993</v>
      </c>
      <c r="S11" s="116">
        <v>907.48</v>
      </c>
    </row>
    <row r="12" spans="3:19" s="1" customFormat="1">
      <c r="C12" s="120" t="s">
        <v>71</v>
      </c>
      <c r="D12" s="121">
        <f t="shared" ref="D12:N12" si="1">D11/I11-1</f>
        <v>-2.5521713071432583E-2</v>
      </c>
      <c r="E12" s="122">
        <f t="shared" si="1"/>
        <v>0.56656314527078844</v>
      </c>
      <c r="F12" s="121">
        <f t="shared" si="1"/>
        <v>-5.5331839622189571E-2</v>
      </c>
      <c r="G12" s="121">
        <f t="shared" si="1"/>
        <v>-3.7697154935091293E-2</v>
      </c>
      <c r="H12" s="121">
        <f t="shared" si="1"/>
        <v>4.3273667418449859</v>
      </c>
      <c r="I12" s="121">
        <f t="shared" si="1"/>
        <v>4.1449315990132316</v>
      </c>
      <c r="J12" s="123">
        <f t="shared" si="1"/>
        <v>2.4651673700641732</v>
      </c>
      <c r="K12" s="121">
        <f t="shared" si="1"/>
        <v>4.6248369395301712</v>
      </c>
      <c r="L12" s="121">
        <f t="shared" si="1"/>
        <v>5.0578195030677513</v>
      </c>
      <c r="M12" s="121">
        <f t="shared" si="1"/>
        <v>3.515625E-2</v>
      </c>
      <c r="N12" s="121">
        <f t="shared" si="1"/>
        <v>-1.7278617710583255E-2</v>
      </c>
      <c r="O12" s="118" t="s">
        <v>72</v>
      </c>
      <c r="P12" s="116" t="s">
        <v>72</v>
      </c>
      <c r="Q12" s="116" t="s">
        <v>72</v>
      </c>
      <c r="R12" s="116" t="s">
        <v>72</v>
      </c>
      <c r="S12" s="116" t="s">
        <v>72</v>
      </c>
    </row>
    <row r="13" spans="3:19" s="1" customFormat="1">
      <c r="C13" s="120"/>
      <c r="D13" s="121"/>
      <c r="E13" s="122"/>
      <c r="F13" s="121"/>
      <c r="G13" s="121"/>
      <c r="H13" s="121"/>
      <c r="I13" s="121"/>
      <c r="J13" s="123"/>
      <c r="K13" s="121"/>
      <c r="L13" s="121"/>
      <c r="M13" s="121"/>
      <c r="N13" s="121"/>
      <c r="O13" s="118"/>
      <c r="P13" s="116"/>
      <c r="Q13" s="116"/>
      <c r="R13" s="116"/>
      <c r="S13" s="116"/>
    </row>
    <row r="14" spans="3:19" s="1" customFormat="1">
      <c r="C14" s="120"/>
      <c r="D14" s="121"/>
      <c r="E14" s="122"/>
      <c r="F14" s="121"/>
      <c r="G14" s="121"/>
      <c r="H14" s="121"/>
      <c r="I14" s="121"/>
      <c r="J14" s="123"/>
      <c r="K14" s="121"/>
      <c r="L14" s="121"/>
      <c r="M14" s="121"/>
      <c r="N14" s="121"/>
      <c r="O14" s="118"/>
      <c r="P14" s="116"/>
      <c r="Q14" s="116"/>
      <c r="R14" s="116"/>
      <c r="S14" s="116"/>
    </row>
    <row r="15" spans="3:19" s="1" customFormat="1">
      <c r="C15" s="72" t="s">
        <v>74</v>
      </c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</row>
    <row r="16" spans="3:19" s="1" customFormat="1">
      <c r="C16" s="115" t="s">
        <v>75</v>
      </c>
      <c r="D16" s="116">
        <v>1233233.1718692295</v>
      </c>
      <c r="E16" s="117">
        <v>6103871.2268515006</v>
      </c>
      <c r="F16" s="116">
        <v>1243816.1816324997</v>
      </c>
      <c r="G16" s="116">
        <v>1656827.4864229998</v>
      </c>
      <c r="H16" s="116">
        <v>1558297.933921</v>
      </c>
      <c r="I16" s="116">
        <v>1644929.6248750002</v>
      </c>
      <c r="J16" s="118">
        <v>6507898.8896252466</v>
      </c>
      <c r="K16" s="119">
        <v>1745060.8389889998</v>
      </c>
      <c r="L16" s="116">
        <v>1725872.765903</v>
      </c>
      <c r="M16" s="116">
        <v>1609088.1851519996</v>
      </c>
      <c r="N16" s="116">
        <v>1427877.0995812463</v>
      </c>
      <c r="O16" s="118">
        <v>5875076.3112511998</v>
      </c>
      <c r="P16" s="116">
        <v>1491585.3332419998</v>
      </c>
      <c r="Q16" s="116">
        <v>1464429.6381291989</v>
      </c>
      <c r="R16" s="116">
        <v>1624962.6258799999</v>
      </c>
      <c r="S16" s="116">
        <v>1294098.7140000002</v>
      </c>
    </row>
    <row r="17" spans="3:19" s="1" customFormat="1">
      <c r="C17" s="120" t="s">
        <v>71</v>
      </c>
      <c r="D17" s="121">
        <f t="shared" ref="D17:N17" si="2">D16/I16-1</f>
        <v>-0.25028210738015977</v>
      </c>
      <c r="E17" s="122">
        <f t="shared" si="2"/>
        <v>-6.2082658262843982E-2</v>
      </c>
      <c r="F17" s="121">
        <f t="shared" si="2"/>
        <v>-0.2872362075621937</v>
      </c>
      <c r="G17" s="121">
        <f t="shared" si="2"/>
        <v>-4.0006007884291983E-2</v>
      </c>
      <c r="H17" s="121">
        <f t="shared" si="2"/>
        <v>-3.156461634587282E-2</v>
      </c>
      <c r="I17" s="121">
        <f t="shared" si="2"/>
        <v>0.15201064948615595</v>
      </c>
      <c r="J17" s="123">
        <f t="shared" si="2"/>
        <v>0.10771308232407906</v>
      </c>
      <c r="K17" s="121">
        <f t="shared" si="2"/>
        <v>0.16993697919787421</v>
      </c>
      <c r="L17" s="121">
        <f t="shared" si="2"/>
        <v>0.17852897876868523</v>
      </c>
      <c r="M17" s="121">
        <f t="shared" si="2"/>
        <v>-9.7691112861155727E-3</v>
      </c>
      <c r="N17" s="121">
        <f t="shared" si="2"/>
        <v>0.10337571943622703</v>
      </c>
      <c r="O17" s="118" t="s">
        <v>72</v>
      </c>
      <c r="P17" s="116" t="s">
        <v>72</v>
      </c>
      <c r="Q17" s="116" t="s">
        <v>72</v>
      </c>
      <c r="R17" s="116" t="s">
        <v>72</v>
      </c>
      <c r="S17" s="116" t="s">
        <v>72</v>
      </c>
    </row>
    <row r="18" spans="3:19" s="1" customFormat="1">
      <c r="C18" s="115" t="s">
        <v>76</v>
      </c>
      <c r="D18" s="116">
        <v>148952.29999999999</v>
      </c>
      <c r="E18" s="117">
        <v>744845.25</v>
      </c>
      <c r="F18" s="116">
        <v>150313.94999999995</v>
      </c>
      <c r="G18" s="116">
        <v>210707.4</v>
      </c>
      <c r="H18" s="116">
        <v>178400.9</v>
      </c>
      <c r="I18" s="116">
        <v>205423</v>
      </c>
      <c r="J18" s="118">
        <v>765331.2</v>
      </c>
      <c r="K18" s="119">
        <v>207474.40000000002</v>
      </c>
      <c r="L18" s="116">
        <v>208016.6</v>
      </c>
      <c r="M18" s="116">
        <v>183417.40000000002</v>
      </c>
      <c r="N18" s="116">
        <v>166422.79999999999</v>
      </c>
      <c r="O18" s="118">
        <v>701240.6788639999</v>
      </c>
      <c r="P18" s="116">
        <v>170745.4</v>
      </c>
      <c r="Q18" s="116">
        <v>179982.27886399999</v>
      </c>
      <c r="R18" s="116">
        <v>187528.6</v>
      </c>
      <c r="S18" s="116">
        <v>162984.40000000002</v>
      </c>
    </row>
    <row r="19" spans="3:19" s="1" customFormat="1">
      <c r="C19" s="120" t="s">
        <v>71</v>
      </c>
      <c r="D19" s="121">
        <f t="shared" ref="D19:N19" si="3">D18/I18-1</f>
        <v>-0.27489959741606351</v>
      </c>
      <c r="E19" s="122">
        <f t="shared" si="3"/>
        <v>-2.6767430884824694E-2</v>
      </c>
      <c r="F19" s="121">
        <f t="shared" si="3"/>
        <v>-0.27550603833533227</v>
      </c>
      <c r="G19" s="121">
        <f t="shared" si="3"/>
        <v>1.2935506108647132E-2</v>
      </c>
      <c r="H19" s="121">
        <f t="shared" si="3"/>
        <v>-2.7350185969270191E-2</v>
      </c>
      <c r="I19" s="121">
        <f t="shared" si="3"/>
        <v>0.23434409227581798</v>
      </c>
      <c r="J19" s="123">
        <f t="shared" si="3"/>
        <v>9.1395897396919112E-2</v>
      </c>
      <c r="K19" s="121">
        <f t="shared" si="3"/>
        <v>0.21510974819819473</v>
      </c>
      <c r="L19" s="121">
        <f t="shared" si="3"/>
        <v>0.15576156337693448</v>
      </c>
      <c r="M19" s="121">
        <f t="shared" si="3"/>
        <v>-2.1923056003190888E-2</v>
      </c>
      <c r="N19" s="121">
        <f t="shared" si="3"/>
        <v>2.109649757890919E-2</v>
      </c>
      <c r="O19" s="118" t="s">
        <v>72</v>
      </c>
      <c r="P19" s="116" t="s">
        <v>72</v>
      </c>
      <c r="Q19" s="116" t="s">
        <v>72</v>
      </c>
      <c r="R19" s="116" t="s">
        <v>72</v>
      </c>
      <c r="S19" s="116" t="s">
        <v>72</v>
      </c>
    </row>
    <row r="20" spans="3:19" s="1" customFormat="1">
      <c r="D20" s="124"/>
      <c r="E20" s="119"/>
      <c r="F20" s="124"/>
      <c r="G20" s="124"/>
      <c r="H20" s="124"/>
      <c r="I20" s="124"/>
      <c r="J20" s="119"/>
      <c r="K20" s="119"/>
      <c r="L20" s="124"/>
      <c r="M20" s="124"/>
      <c r="N20" s="124"/>
      <c r="O20" s="119"/>
      <c r="P20" s="124"/>
      <c r="Q20" s="124"/>
      <c r="R20" s="124"/>
      <c r="S20" s="124"/>
    </row>
    <row r="21" spans="3:19" s="1" customFormat="1">
      <c r="C21" s="113" t="s">
        <v>77</v>
      </c>
      <c r="D21" s="124"/>
      <c r="E21" s="119"/>
      <c r="F21" s="124"/>
      <c r="G21" s="124"/>
      <c r="H21" s="124"/>
      <c r="I21" s="124"/>
      <c r="J21" s="119"/>
      <c r="K21" s="119"/>
      <c r="L21" s="124"/>
      <c r="M21" s="124"/>
      <c r="N21" s="124"/>
      <c r="O21" s="119"/>
      <c r="P21" s="124"/>
      <c r="Q21" s="124"/>
      <c r="R21" s="124"/>
      <c r="S21" s="124"/>
    </row>
    <row r="22" spans="3:19" s="1" customFormat="1">
      <c r="C22" s="115" t="s">
        <v>75</v>
      </c>
      <c r="D22" s="116">
        <v>3347034.7756930497</v>
      </c>
      <c r="E22" s="117">
        <v>11191870.161708999</v>
      </c>
      <c r="F22" s="116">
        <v>3042685.7568930001</v>
      </c>
      <c r="G22" s="116">
        <v>2677161.7308075</v>
      </c>
      <c r="H22" s="116">
        <v>2725284.5111159999</v>
      </c>
      <c r="I22" s="116">
        <v>2746738.1628924999</v>
      </c>
      <c r="J22" s="118">
        <v>10553368.946361998</v>
      </c>
      <c r="K22" s="119">
        <v>2632264.3358979998</v>
      </c>
      <c r="L22" s="116">
        <v>2654991.7147234995</v>
      </c>
      <c r="M22" s="116">
        <v>2847944.4410645002</v>
      </c>
      <c r="N22" s="116">
        <v>2418168.4546760004</v>
      </c>
      <c r="O22" s="118">
        <v>11113561.690496149</v>
      </c>
      <c r="P22" s="116">
        <v>2832274.5107149999</v>
      </c>
      <c r="Q22" s="116">
        <v>2731173.9943035007</v>
      </c>
      <c r="R22" s="116">
        <v>2849709.9455584991</v>
      </c>
      <c r="S22" s="116">
        <v>2700403.2399191502</v>
      </c>
    </row>
    <row r="23" spans="3:19" s="1" customFormat="1">
      <c r="C23" s="120" t="s">
        <v>71</v>
      </c>
      <c r="D23" s="121">
        <f t="shared" ref="D23:M23" si="4">D22/I22-1</f>
        <v>0.2185489031718979</v>
      </c>
      <c r="E23" s="122">
        <f>E22/J22-1</f>
        <v>6.0502121985141821E-2</v>
      </c>
      <c r="F23" s="121">
        <f t="shared" si="4"/>
        <v>0.15591953110400092</v>
      </c>
      <c r="G23" s="121">
        <f t="shared" si="4"/>
        <v>8.3503146021339791E-3</v>
      </c>
      <c r="H23" s="121">
        <f t="shared" si="4"/>
        <v>-4.3069635832731601E-2</v>
      </c>
      <c r="I23" s="121">
        <f t="shared" si="4"/>
        <v>0.13587544225099202</v>
      </c>
      <c r="J23" s="123">
        <f t="shared" si="4"/>
        <v>-5.0406229769993871E-2</v>
      </c>
      <c r="K23" s="121">
        <f t="shared" si="4"/>
        <v>-7.0618216581876503E-2</v>
      </c>
      <c r="L23" s="121">
        <f t="shared" si="4"/>
        <v>-2.7893601703478876E-2</v>
      </c>
      <c r="M23" s="121">
        <f t="shared" si="4"/>
        <v>-6.195383136274879E-4</v>
      </c>
      <c r="N23" s="121">
        <f>N22/S22-1</f>
        <v>-0.10451579270494427</v>
      </c>
      <c r="O23" s="118" t="s">
        <v>72</v>
      </c>
      <c r="P23" s="116" t="s">
        <v>72</v>
      </c>
      <c r="Q23" s="116" t="s">
        <v>72</v>
      </c>
      <c r="R23" s="116" t="s">
        <v>72</v>
      </c>
      <c r="S23" s="116" t="s">
        <v>72</v>
      </c>
    </row>
    <row r="24" spans="3:19" s="1" customFormat="1">
      <c r="C24" s="115" t="s">
        <v>76</v>
      </c>
      <c r="D24" s="116">
        <v>230006.9</v>
      </c>
      <c r="E24" s="117">
        <v>873088.1</v>
      </c>
      <c r="F24" s="116">
        <v>216068.34999999998</v>
      </c>
      <c r="G24" s="116">
        <v>206592.19999999998</v>
      </c>
      <c r="H24" s="116">
        <v>221113.2</v>
      </c>
      <c r="I24" s="116">
        <v>229314.34999999998</v>
      </c>
      <c r="J24" s="118">
        <v>842164.05</v>
      </c>
      <c r="K24" s="119">
        <v>217518</v>
      </c>
      <c r="L24" s="116">
        <v>208161.65</v>
      </c>
      <c r="M24" s="116">
        <v>226573.80000000002</v>
      </c>
      <c r="N24" s="116">
        <v>189910.59999999998</v>
      </c>
      <c r="O24" s="118">
        <v>884432.65</v>
      </c>
      <c r="P24" s="116">
        <v>217959.35</v>
      </c>
      <c r="Q24" s="116">
        <v>212698.55000000002</v>
      </c>
      <c r="R24" s="116">
        <v>230271.15000000002</v>
      </c>
      <c r="S24" s="116">
        <v>223503.6</v>
      </c>
    </row>
    <row r="25" spans="3:19" s="1" customFormat="1">
      <c r="C25" s="120" t="s">
        <v>71</v>
      </c>
      <c r="D25" s="121">
        <f t="shared" ref="D25:N25" si="5">D24/I24-1</f>
        <v>3.0200901077495068E-3</v>
      </c>
      <c r="E25" s="122">
        <f t="shared" si="5"/>
        <v>3.6719745992481956E-2</v>
      </c>
      <c r="F25" s="121">
        <f t="shared" si="5"/>
        <v>-6.6645059259464734E-3</v>
      </c>
      <c r="G25" s="121">
        <f t="shared" si="5"/>
        <v>-7.5395732114922343E-3</v>
      </c>
      <c r="H25" s="121">
        <f t="shared" si="5"/>
        <v>-2.4100756574679028E-2</v>
      </c>
      <c r="I25" s="121">
        <f t="shared" si="5"/>
        <v>0.20748578541692786</v>
      </c>
      <c r="J25" s="123">
        <f t="shared" si="5"/>
        <v>-4.7791767976905875E-2</v>
      </c>
      <c r="K25" s="121">
        <f t="shared" si="5"/>
        <v>-2.0249188667520457E-3</v>
      </c>
      <c r="L25" s="121">
        <f t="shared" si="5"/>
        <v>-2.1330187723423655E-2</v>
      </c>
      <c r="M25" s="121">
        <f t="shared" si="5"/>
        <v>-1.6056505558772804E-2</v>
      </c>
      <c r="N25" s="121">
        <f t="shared" si="5"/>
        <v>-0.15030182959021698</v>
      </c>
      <c r="O25" s="118" t="s">
        <v>72</v>
      </c>
      <c r="P25" s="116" t="s">
        <v>72</v>
      </c>
      <c r="Q25" s="116" t="s">
        <v>72</v>
      </c>
      <c r="R25" s="116" t="s">
        <v>72</v>
      </c>
      <c r="S25" s="116" t="s">
        <v>72</v>
      </c>
    </row>
    <row r="26" spans="3:19" s="1" customFormat="1"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19"/>
      <c r="P26" s="124"/>
      <c r="Q26" s="124"/>
      <c r="R26" s="124"/>
      <c r="S26" s="124"/>
    </row>
    <row r="27" spans="3:19" s="1" customFormat="1"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19"/>
      <c r="P27" s="124"/>
      <c r="Q27" s="124"/>
      <c r="R27" s="124"/>
      <c r="S27" s="124"/>
    </row>
    <row r="28" spans="3:19" s="1" customFormat="1"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19"/>
      <c r="P28" s="124"/>
      <c r="Q28" s="124"/>
      <c r="R28" s="124"/>
      <c r="S28" s="124"/>
    </row>
    <row r="29" spans="3:19" s="1" customFormat="1">
      <c r="C29" s="113" t="s">
        <v>79</v>
      </c>
      <c r="D29" s="124"/>
      <c r="E29" s="119"/>
      <c r="F29" s="124"/>
      <c r="G29" s="124"/>
      <c r="H29" s="124"/>
      <c r="I29" s="124"/>
      <c r="J29" s="119"/>
      <c r="K29" s="119"/>
      <c r="L29" s="124"/>
      <c r="M29" s="124"/>
      <c r="N29" s="124"/>
      <c r="O29" s="119"/>
      <c r="P29" s="124"/>
      <c r="Q29" s="124"/>
      <c r="R29" s="124"/>
      <c r="S29" s="124"/>
    </row>
    <row r="30" spans="3:19">
      <c r="C30" s="115" t="s">
        <v>80</v>
      </c>
      <c r="D30" s="116">
        <v>3397</v>
      </c>
      <c r="E30" s="117">
        <v>53508</v>
      </c>
      <c r="F30" s="116">
        <v>5528</v>
      </c>
      <c r="G30" s="116">
        <v>10200</v>
      </c>
      <c r="H30" s="116">
        <v>15478</v>
      </c>
      <c r="I30" s="116">
        <v>22302</v>
      </c>
      <c r="J30" s="118">
        <v>85206</v>
      </c>
      <c r="K30" s="119">
        <v>13769</v>
      </c>
      <c r="L30" s="116">
        <v>17595</v>
      </c>
      <c r="M30" s="116">
        <v>25537</v>
      </c>
      <c r="N30" s="116">
        <v>28305</v>
      </c>
      <c r="O30" s="118">
        <v>106325</v>
      </c>
      <c r="P30" s="116">
        <v>24066</v>
      </c>
      <c r="Q30" s="116">
        <v>18126</v>
      </c>
      <c r="R30" s="116">
        <v>33403</v>
      </c>
      <c r="S30" s="116">
        <v>30730</v>
      </c>
    </row>
    <row r="31" spans="3:19">
      <c r="C31" s="120" t="s">
        <v>71</v>
      </c>
      <c r="D31" s="121">
        <f t="shared" ref="D31:N31" si="6">D30/I30-1</f>
        <v>-0.84768182225809341</v>
      </c>
      <c r="E31" s="122">
        <f t="shared" si="6"/>
        <v>-0.37201605520737979</v>
      </c>
      <c r="F31" s="121">
        <f t="shared" si="6"/>
        <v>-0.59851841092308811</v>
      </c>
      <c r="G31" s="121">
        <f t="shared" si="6"/>
        <v>-0.42028985507246375</v>
      </c>
      <c r="H31" s="121">
        <f t="shared" si="6"/>
        <v>-0.39389904843951917</v>
      </c>
      <c r="I31" s="121">
        <f t="shared" si="6"/>
        <v>-0.21208267090620037</v>
      </c>
      <c r="J31" s="123">
        <f t="shared" si="6"/>
        <v>-0.19862685163414062</v>
      </c>
      <c r="K31" s="121">
        <f t="shared" si="6"/>
        <v>-0.42786503781268181</v>
      </c>
      <c r="L31" s="121">
        <f t="shared" si="6"/>
        <v>-2.9294935451837145E-2</v>
      </c>
      <c r="M31" s="121">
        <f t="shared" si="6"/>
        <v>-0.23548783043439214</v>
      </c>
      <c r="N31" s="121">
        <f t="shared" si="6"/>
        <v>-7.8913114220631297E-2</v>
      </c>
      <c r="O31" s="118" t="s">
        <v>72</v>
      </c>
      <c r="P31" s="116" t="s">
        <v>72</v>
      </c>
      <c r="Q31" s="116" t="s">
        <v>72</v>
      </c>
      <c r="R31" s="116" t="s">
        <v>72</v>
      </c>
      <c r="S31" s="116" t="s">
        <v>72</v>
      </c>
    </row>
    <row r="32" spans="3:19">
      <c r="C32" s="120"/>
      <c r="D32" s="121"/>
      <c r="E32" s="122"/>
      <c r="F32" s="121"/>
      <c r="G32" s="121"/>
      <c r="H32" s="121"/>
      <c r="I32" s="121"/>
      <c r="J32" s="123"/>
      <c r="K32" s="121"/>
      <c r="L32" s="121"/>
      <c r="M32" s="121"/>
      <c r="N32" s="121"/>
      <c r="O32" s="118"/>
      <c r="P32" s="116"/>
      <c r="Q32" s="116"/>
      <c r="R32" s="116"/>
      <c r="S32" s="116"/>
    </row>
    <row r="33" spans="3:19">
      <c r="C33" s="115" t="s">
        <v>81</v>
      </c>
      <c r="D33" s="116">
        <v>32946</v>
      </c>
      <c r="E33" s="117">
        <v>334022.5199999999</v>
      </c>
      <c r="F33" s="116">
        <v>39961</v>
      </c>
      <c r="G33" s="116">
        <v>52893</v>
      </c>
      <c r="H33" s="116">
        <v>120776.5199999999</v>
      </c>
      <c r="I33" s="116">
        <v>120392</v>
      </c>
      <c r="J33" s="118">
        <v>576467</v>
      </c>
      <c r="K33" s="119">
        <v>115880</v>
      </c>
      <c r="L33" s="116">
        <v>137105</v>
      </c>
      <c r="M33" s="116">
        <v>167870</v>
      </c>
      <c r="N33" s="116">
        <v>155612</v>
      </c>
      <c r="O33" s="118">
        <v>690978</v>
      </c>
      <c r="P33" s="116">
        <v>170601</v>
      </c>
      <c r="Q33" s="116">
        <v>161867</v>
      </c>
      <c r="R33" s="116">
        <v>178785</v>
      </c>
      <c r="S33" s="116">
        <v>179725</v>
      </c>
    </row>
    <row r="34" spans="3:19">
      <c r="C34" s="120" t="s">
        <v>71</v>
      </c>
      <c r="D34" s="121">
        <f t="shared" ref="D34:N34" si="7">D33/I33-1</f>
        <v>-0.72634394311914408</v>
      </c>
      <c r="E34" s="122">
        <f t="shared" si="7"/>
        <v>-0.42056957293305619</v>
      </c>
      <c r="F34" s="121">
        <f t="shared" si="7"/>
        <v>-0.65515188125647228</v>
      </c>
      <c r="G34" s="121">
        <f t="shared" si="7"/>
        <v>-0.61421538237117534</v>
      </c>
      <c r="H34" s="121">
        <f t="shared" si="7"/>
        <v>-0.28053541430869178</v>
      </c>
      <c r="I34" s="121">
        <f t="shared" si="7"/>
        <v>-0.22633215947356244</v>
      </c>
      <c r="J34" s="123">
        <f t="shared" si="7"/>
        <v>-0.16572307656683716</v>
      </c>
      <c r="K34" s="121">
        <f t="shared" si="7"/>
        <v>-0.32075427459393557</v>
      </c>
      <c r="L34" s="121">
        <f t="shared" si="7"/>
        <v>-0.15297744444513084</v>
      </c>
      <c r="M34" s="121">
        <f t="shared" si="7"/>
        <v>-6.1050983024302896E-2</v>
      </c>
      <c r="N34" s="121">
        <f t="shared" si="7"/>
        <v>-0.13416608707747946</v>
      </c>
      <c r="O34" s="118" t="s">
        <v>72</v>
      </c>
      <c r="P34" s="116" t="s">
        <v>72</v>
      </c>
      <c r="Q34" s="116" t="s">
        <v>72</v>
      </c>
      <c r="R34" s="116" t="s">
        <v>72</v>
      </c>
      <c r="S34" s="116" t="s">
        <v>72</v>
      </c>
    </row>
    <row r="35" spans="3:19">
      <c r="C35" s="120"/>
      <c r="D35" s="121"/>
      <c r="E35" s="122"/>
      <c r="F35" s="121"/>
      <c r="G35" s="121"/>
      <c r="H35" s="121"/>
      <c r="I35" s="121"/>
      <c r="J35" s="123"/>
      <c r="K35" s="121"/>
      <c r="L35" s="121"/>
      <c r="M35" s="121"/>
      <c r="N35" s="121"/>
      <c r="O35" s="118"/>
      <c r="P35" s="116"/>
      <c r="Q35" s="116"/>
      <c r="R35" s="116"/>
      <c r="S35" s="116"/>
    </row>
    <row r="36" spans="3:19">
      <c r="C36" s="115" t="s">
        <v>82</v>
      </c>
      <c r="D36" s="116">
        <v>5531</v>
      </c>
      <c r="E36" s="117">
        <v>26763</v>
      </c>
      <c r="F36" s="116">
        <v>6677</v>
      </c>
      <c r="G36" s="116">
        <v>6884</v>
      </c>
      <c r="H36" s="116">
        <v>6159</v>
      </c>
      <c r="I36" s="116">
        <v>7043</v>
      </c>
      <c r="J36" s="118">
        <v>34939.92578125</v>
      </c>
      <c r="K36" s="119">
        <v>8667.92578125</v>
      </c>
      <c r="L36" s="116">
        <v>8973</v>
      </c>
      <c r="M36" s="116">
        <v>8675</v>
      </c>
      <c r="N36" s="116">
        <v>8624</v>
      </c>
      <c r="O36" s="118">
        <v>31807</v>
      </c>
      <c r="P36" s="116">
        <v>7933</v>
      </c>
      <c r="Q36" s="116">
        <v>7966</v>
      </c>
      <c r="R36" s="116">
        <v>7533</v>
      </c>
      <c r="S36" s="116">
        <v>8375</v>
      </c>
    </row>
    <row r="37" spans="3:19">
      <c r="C37" s="120" t="s">
        <v>71</v>
      </c>
      <c r="D37" s="121">
        <f t="shared" ref="D37:N37" si="8">D36/I36-1</f>
        <v>-0.21468124378815845</v>
      </c>
      <c r="E37" s="122">
        <f t="shared" si="8"/>
        <v>-0.23402813825202884</v>
      </c>
      <c r="F37" s="121">
        <f t="shared" si="8"/>
        <v>-0.22968883577160593</v>
      </c>
      <c r="G37" s="121">
        <f t="shared" si="8"/>
        <v>-0.23280953973030205</v>
      </c>
      <c r="H37" s="121">
        <f t="shared" si="8"/>
        <v>-0.29002881844380402</v>
      </c>
      <c r="I37" s="121">
        <f t="shared" si="8"/>
        <v>-0.18332560296846012</v>
      </c>
      <c r="J37" s="123">
        <f t="shared" si="8"/>
        <v>9.8497996706699675E-2</v>
      </c>
      <c r="K37" s="121">
        <f t="shared" si="8"/>
        <v>9.2641596022942085E-2</v>
      </c>
      <c r="L37" s="121">
        <f t="shared" si="8"/>
        <v>0.12641225207130313</v>
      </c>
      <c r="M37" s="121">
        <f t="shared" si="8"/>
        <v>0.15159962830213725</v>
      </c>
      <c r="N37" s="121">
        <f t="shared" si="8"/>
        <v>2.9731343283582179E-2</v>
      </c>
      <c r="O37" s="118" t="s">
        <v>72</v>
      </c>
      <c r="P37" s="116" t="s">
        <v>72</v>
      </c>
      <c r="Q37" s="116" t="s">
        <v>72</v>
      </c>
      <c r="R37" s="116" t="s">
        <v>72</v>
      </c>
      <c r="S37" s="116" t="s">
        <v>72</v>
      </c>
    </row>
    <row r="38" spans="3:19">
      <c r="C38" s="120"/>
      <c r="D38" s="121"/>
      <c r="E38" s="122"/>
      <c r="F38" s="121"/>
      <c r="G38" s="121"/>
      <c r="H38" s="121"/>
      <c r="I38" s="121"/>
      <c r="J38" s="123"/>
      <c r="K38" s="121"/>
      <c r="L38" s="121"/>
      <c r="M38" s="121"/>
      <c r="N38" s="121"/>
      <c r="O38" s="118"/>
      <c r="P38" s="116"/>
      <c r="Q38" s="116"/>
      <c r="R38" s="116"/>
      <c r="S38" s="116"/>
    </row>
    <row r="39" spans="3:19">
      <c r="C39" s="115" t="s">
        <v>83</v>
      </c>
      <c r="D39" s="116">
        <v>629902.34792999993</v>
      </c>
      <c r="E39" s="117">
        <v>3198720.5909114406</v>
      </c>
      <c r="F39" s="116">
        <v>629992.91745977011</v>
      </c>
      <c r="G39" s="116">
        <v>679583.5880468965</v>
      </c>
      <c r="H39" s="116">
        <v>892000.08540477464</v>
      </c>
      <c r="I39" s="116">
        <v>997144</v>
      </c>
      <c r="J39" s="118">
        <v>2867804.6799999997</v>
      </c>
      <c r="K39" s="119">
        <v>786605</v>
      </c>
      <c r="L39" s="116">
        <v>803254.67999999993</v>
      </c>
      <c r="M39" s="116">
        <v>754602</v>
      </c>
      <c r="N39" s="116">
        <v>523343</v>
      </c>
      <c r="O39" s="118">
        <v>1246328.7695400002</v>
      </c>
      <c r="P39" s="116">
        <v>138365.70000000001</v>
      </c>
      <c r="Q39" s="116">
        <v>147702.91954000041</v>
      </c>
      <c r="R39" s="116">
        <v>430842.23000000004</v>
      </c>
      <c r="S39" s="116">
        <v>529417.91999999993</v>
      </c>
    </row>
    <row r="40" spans="3:19">
      <c r="C40" s="120" t="s">
        <v>71</v>
      </c>
      <c r="D40" s="121">
        <f t="shared" ref="D40:N40" si="9">D39/I39-1</f>
        <v>-0.3682934983011481</v>
      </c>
      <c r="E40" s="122">
        <f t="shared" si="9"/>
        <v>0.11538997520271876</v>
      </c>
      <c r="F40" s="121">
        <f t="shared" si="9"/>
        <v>-0.1990987630897717</v>
      </c>
      <c r="G40" s="121">
        <f t="shared" si="9"/>
        <v>-0.15396249163852171</v>
      </c>
      <c r="H40" s="121">
        <f t="shared" si="9"/>
        <v>0.18208020308026573</v>
      </c>
      <c r="I40" s="121">
        <f t="shared" si="9"/>
        <v>0.90533550654159889</v>
      </c>
      <c r="J40" s="123">
        <f t="shared" si="9"/>
        <v>1.3010017501709923</v>
      </c>
      <c r="K40" s="121">
        <f t="shared" si="9"/>
        <v>4.6849710585788236</v>
      </c>
      <c r="L40" s="121">
        <f t="shared" si="9"/>
        <v>4.4383128140027397</v>
      </c>
      <c r="M40" s="121">
        <f t="shared" si="9"/>
        <v>0.75145783643353603</v>
      </c>
      <c r="N40" s="121">
        <f t="shared" si="9"/>
        <v>-1.1474715476196828E-2</v>
      </c>
      <c r="O40" s="118" t="s">
        <v>72</v>
      </c>
      <c r="P40" s="116" t="s">
        <v>72</v>
      </c>
      <c r="Q40" s="116" t="s">
        <v>72</v>
      </c>
      <c r="R40" s="116" t="s">
        <v>72</v>
      </c>
      <c r="S40" s="116" t="s">
        <v>72</v>
      </c>
    </row>
    <row r="41" spans="3:19">
      <c r="C41" s="120"/>
      <c r="D41" s="121"/>
      <c r="E41" s="122"/>
      <c r="F41" s="121"/>
      <c r="G41" s="121"/>
      <c r="H41" s="121"/>
      <c r="I41" s="121"/>
      <c r="J41" s="123"/>
      <c r="K41" s="121"/>
      <c r="L41" s="121"/>
      <c r="M41" s="121"/>
      <c r="N41" s="121"/>
      <c r="O41" s="118"/>
      <c r="P41" s="116"/>
      <c r="Q41" s="116"/>
      <c r="R41" s="116"/>
      <c r="S41" s="116"/>
    </row>
    <row r="42" spans="3:19">
      <c r="C42" s="115" t="s">
        <v>84</v>
      </c>
      <c r="D42" s="116">
        <v>188408</v>
      </c>
      <c r="E42" s="117">
        <v>787348.72</v>
      </c>
      <c r="F42" s="116">
        <v>193129</v>
      </c>
      <c r="G42" s="116">
        <v>202931.82</v>
      </c>
      <c r="H42" s="116">
        <v>186603.9</v>
      </c>
      <c r="I42" s="116">
        <v>204684</v>
      </c>
      <c r="J42" s="118">
        <v>736751.8</v>
      </c>
      <c r="K42" s="119">
        <v>175918</v>
      </c>
      <c r="L42" s="116">
        <v>194999.2</v>
      </c>
      <c r="M42" s="116">
        <v>188035.6</v>
      </c>
      <c r="N42" s="116">
        <v>177799</v>
      </c>
      <c r="O42" s="118">
        <v>697097.57947368431</v>
      </c>
      <c r="P42" s="116">
        <v>174215.6</v>
      </c>
      <c r="Q42" s="116">
        <v>185427.92947368423</v>
      </c>
      <c r="R42" s="116">
        <v>171573.1</v>
      </c>
      <c r="S42" s="116">
        <v>165880.95000000001</v>
      </c>
    </row>
    <row r="43" spans="3:19">
      <c r="C43" s="120" t="s">
        <v>71</v>
      </c>
      <c r="D43" s="121">
        <f t="shared" ref="D43:N43" si="10">D42/I42-1</f>
        <v>-7.9517695569756297E-2</v>
      </c>
      <c r="E43" s="122">
        <f t="shared" si="10"/>
        <v>6.867566526474711E-2</v>
      </c>
      <c r="F43" s="121">
        <f t="shared" si="10"/>
        <v>9.7835355108630173E-2</v>
      </c>
      <c r="G43" s="121">
        <f t="shared" si="10"/>
        <v>4.0680269457515683E-2</v>
      </c>
      <c r="H43" s="121">
        <f t="shared" si="10"/>
        <v>-7.6139837349948891E-3</v>
      </c>
      <c r="I43" s="121">
        <f t="shared" si="10"/>
        <v>0.15121007429738076</v>
      </c>
      <c r="J43" s="123">
        <f t="shared" si="10"/>
        <v>5.6884748554506537E-2</v>
      </c>
      <c r="K43" s="121">
        <f t="shared" si="10"/>
        <v>9.7717999995408089E-3</v>
      </c>
      <c r="L43" s="121">
        <f t="shared" si="10"/>
        <v>5.1617200027432419E-2</v>
      </c>
      <c r="M43" s="121">
        <f t="shared" si="10"/>
        <v>9.5950355854151903E-2</v>
      </c>
      <c r="N43" s="121">
        <f t="shared" si="10"/>
        <v>7.1847008351471287E-2</v>
      </c>
      <c r="O43" s="118" t="s">
        <v>72</v>
      </c>
      <c r="P43" s="116" t="s">
        <v>72</v>
      </c>
      <c r="Q43" s="116" t="s">
        <v>72</v>
      </c>
      <c r="R43" s="116" t="s">
        <v>72</v>
      </c>
      <c r="S43" s="116" t="s">
        <v>72</v>
      </c>
    </row>
    <row r="44" spans="3:19">
      <c r="C44" s="120"/>
      <c r="D44" s="121"/>
      <c r="E44" s="122"/>
      <c r="F44" s="121"/>
      <c r="G44" s="121"/>
      <c r="H44" s="121"/>
      <c r="I44" s="121"/>
      <c r="J44" s="123"/>
      <c r="K44" s="121"/>
      <c r="L44" s="121"/>
      <c r="M44" s="121"/>
      <c r="N44" s="121"/>
      <c r="O44" s="118"/>
      <c r="P44" s="116"/>
      <c r="Q44" s="116"/>
      <c r="R44" s="116"/>
      <c r="S44" s="116"/>
    </row>
    <row r="45" spans="3:19">
      <c r="C45" s="115" t="s">
        <v>85</v>
      </c>
      <c r="D45" s="116">
        <v>10132</v>
      </c>
      <c r="E45" s="117">
        <v>44730</v>
      </c>
      <c r="F45" s="116">
        <v>9976</v>
      </c>
      <c r="G45" s="116">
        <v>10916</v>
      </c>
      <c r="H45" s="116">
        <v>10691</v>
      </c>
      <c r="I45" s="116">
        <v>13147</v>
      </c>
      <c r="J45" s="118">
        <v>42880</v>
      </c>
      <c r="K45" s="119">
        <v>10363</v>
      </c>
      <c r="L45" s="116">
        <v>10331</v>
      </c>
      <c r="M45" s="116">
        <v>10131</v>
      </c>
      <c r="N45" s="116">
        <v>12055</v>
      </c>
      <c r="O45" s="118">
        <v>37065</v>
      </c>
      <c r="P45" s="116">
        <v>7459</v>
      </c>
      <c r="Q45" s="116">
        <v>9434</v>
      </c>
      <c r="R45" s="116">
        <v>10069</v>
      </c>
      <c r="S45" s="116">
        <v>10103</v>
      </c>
    </row>
    <row r="46" spans="3:19" s="1" customFormat="1">
      <c r="C46" s="120" t="s">
        <v>71</v>
      </c>
      <c r="D46" s="121">
        <f t="shared" ref="D46:N46" si="11">D45/I45-1</f>
        <v>-0.22932988514489994</v>
      </c>
      <c r="E46" s="122">
        <f t="shared" si="11"/>
        <v>4.3143656716417844E-2</v>
      </c>
      <c r="F46" s="121">
        <f t="shared" si="11"/>
        <v>-3.7344398340248941E-2</v>
      </c>
      <c r="G46" s="121">
        <f t="shared" si="11"/>
        <v>5.6625689671861323E-2</v>
      </c>
      <c r="H46" s="121">
        <f t="shared" si="11"/>
        <v>5.5275885894778387E-2</v>
      </c>
      <c r="I46" s="121">
        <f t="shared" si="11"/>
        <v>9.058481957693898E-2</v>
      </c>
      <c r="J46" s="123">
        <f t="shared" si="11"/>
        <v>0.15688655065425605</v>
      </c>
      <c r="K46" s="121">
        <f t="shared" si="11"/>
        <v>0.38932832819412799</v>
      </c>
      <c r="L46" s="121">
        <f t="shared" si="11"/>
        <v>9.5081619673521356E-2</v>
      </c>
      <c r="M46" s="121">
        <f t="shared" si="11"/>
        <v>6.1575131592015442E-3</v>
      </c>
      <c r="N46" s="121">
        <f t="shared" si="11"/>
        <v>0.19320993764228445</v>
      </c>
      <c r="O46" s="118" t="s">
        <v>72</v>
      </c>
      <c r="P46" s="116" t="s">
        <v>72</v>
      </c>
      <c r="Q46" s="116" t="s">
        <v>72</v>
      </c>
      <c r="R46" s="116" t="s">
        <v>72</v>
      </c>
      <c r="S46" s="116" t="s">
        <v>72</v>
      </c>
    </row>
    <row r="47" spans="3:19" s="1" customFormat="1">
      <c r="C47" s="127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19"/>
      <c r="P47" s="124"/>
      <c r="Q47" s="124"/>
      <c r="R47" s="124"/>
      <c r="S47" s="124"/>
    </row>
    <row r="48" spans="3:19" s="1" customFormat="1">
      <c r="C48" s="113" t="s">
        <v>88</v>
      </c>
      <c r="D48" s="61"/>
      <c r="E48" s="114"/>
      <c r="F48" s="61"/>
      <c r="G48" s="124"/>
      <c r="H48" s="124"/>
      <c r="I48" s="124"/>
      <c r="J48" s="114"/>
      <c r="K48" s="114"/>
      <c r="L48" s="124"/>
      <c r="M48" s="124"/>
      <c r="N48" s="124"/>
      <c r="O48" s="114"/>
      <c r="P48" s="61"/>
      <c r="Q48" s="124"/>
      <c r="R48" s="124"/>
      <c r="S48" s="124"/>
    </row>
    <row r="49" spans="3:19">
      <c r="C49" s="115" t="s">
        <v>80</v>
      </c>
      <c r="D49" s="116">
        <v>634.19999999999993</v>
      </c>
      <c r="E49" s="117">
        <v>4770.4500000000007</v>
      </c>
      <c r="F49" s="116">
        <v>1013.9499999999999</v>
      </c>
      <c r="G49" s="116">
        <v>745</v>
      </c>
      <c r="H49" s="116">
        <v>1681</v>
      </c>
      <c r="I49" s="116">
        <v>1330.5</v>
      </c>
      <c r="J49" s="118">
        <v>4730.5</v>
      </c>
      <c r="K49" s="119">
        <v>1227</v>
      </c>
      <c r="L49" s="119">
        <v>1111.5</v>
      </c>
      <c r="M49" s="119">
        <v>1044</v>
      </c>
      <c r="N49" s="119">
        <v>1348</v>
      </c>
      <c r="O49" s="118">
        <v>3459</v>
      </c>
      <c r="P49" s="116">
        <v>948.5</v>
      </c>
      <c r="Q49" s="116">
        <v>1125</v>
      </c>
      <c r="R49" s="116">
        <v>811.5</v>
      </c>
      <c r="S49" s="116">
        <v>574</v>
      </c>
    </row>
    <row r="50" spans="3:19">
      <c r="C50" s="120" t="s">
        <v>71</v>
      </c>
      <c r="D50" s="121">
        <f t="shared" ref="D50:N50" si="12">D49/I49-1</f>
        <v>-0.52333709131905304</v>
      </c>
      <c r="E50" s="122">
        <f t="shared" si="12"/>
        <v>8.4451960680691496E-3</v>
      </c>
      <c r="F50" s="121">
        <f t="shared" si="12"/>
        <v>-0.17363488182559095</v>
      </c>
      <c r="G50" s="121">
        <f t="shared" si="12"/>
        <v>-0.32973459289248763</v>
      </c>
      <c r="H50" s="121">
        <f t="shared" si="12"/>
        <v>0.61015325670498077</v>
      </c>
      <c r="I50" s="121">
        <f t="shared" si="12"/>
        <v>-1.2982195845697375E-2</v>
      </c>
      <c r="J50" s="123">
        <f t="shared" si="12"/>
        <v>0.36759178953454752</v>
      </c>
      <c r="K50" s="121">
        <f t="shared" si="12"/>
        <v>0.29362150764364792</v>
      </c>
      <c r="L50" s="121">
        <f t="shared" si="12"/>
        <v>-1.2000000000000011E-2</v>
      </c>
      <c r="M50" s="121">
        <f t="shared" si="12"/>
        <v>0.28650646950092429</v>
      </c>
      <c r="N50" s="121">
        <f t="shared" si="12"/>
        <v>1.3484320557491287</v>
      </c>
      <c r="O50" s="118" t="s">
        <v>72</v>
      </c>
      <c r="P50" s="116" t="s">
        <v>72</v>
      </c>
      <c r="Q50" s="116" t="s">
        <v>72</v>
      </c>
      <c r="R50" s="116" t="s">
        <v>72</v>
      </c>
      <c r="S50" s="116" t="s">
        <v>72</v>
      </c>
    </row>
    <row r="51" spans="3:19">
      <c r="C51" s="120"/>
      <c r="D51" s="121"/>
      <c r="E51" s="122"/>
      <c r="F51" s="121"/>
      <c r="G51" s="121"/>
      <c r="H51" s="121"/>
      <c r="I51" s="121"/>
      <c r="J51" s="123"/>
      <c r="K51" s="121"/>
      <c r="L51" s="121"/>
      <c r="M51" s="121"/>
      <c r="N51" s="121"/>
      <c r="O51" s="118"/>
      <c r="P51" s="116"/>
      <c r="Q51" s="116"/>
      <c r="R51" s="116"/>
      <c r="S51" s="116"/>
    </row>
    <row r="52" spans="3:19">
      <c r="C52" s="115" t="s">
        <v>86</v>
      </c>
      <c r="D52" s="116">
        <v>7969.15</v>
      </c>
      <c r="E52" s="117">
        <v>35768.6</v>
      </c>
      <c r="F52" s="116">
        <v>8316.5999999999985</v>
      </c>
      <c r="G52" s="116">
        <v>9724</v>
      </c>
      <c r="H52" s="116">
        <v>8470.5</v>
      </c>
      <c r="I52" s="116">
        <v>9257.5</v>
      </c>
      <c r="J52" s="118">
        <v>40437.5</v>
      </c>
      <c r="K52" s="119">
        <v>11188</v>
      </c>
      <c r="L52" s="119">
        <v>10181</v>
      </c>
      <c r="M52" s="119">
        <v>8366</v>
      </c>
      <c r="N52" s="119">
        <v>10702.5</v>
      </c>
      <c r="O52" s="118">
        <v>48641</v>
      </c>
      <c r="P52" s="116">
        <v>14256</v>
      </c>
      <c r="Q52" s="116">
        <v>12338.5</v>
      </c>
      <c r="R52" s="116">
        <v>11572</v>
      </c>
      <c r="S52" s="116">
        <v>10474.5</v>
      </c>
    </row>
    <row r="53" spans="3:19">
      <c r="C53" s="120" t="s">
        <v>71</v>
      </c>
      <c r="D53" s="121">
        <f t="shared" ref="D53:N53" si="13">D52/I52-1</f>
        <v>-0.13916824196597355</v>
      </c>
      <c r="E53" s="122">
        <f t="shared" si="13"/>
        <v>-0.11545965996908814</v>
      </c>
      <c r="F53" s="121">
        <f t="shared" si="13"/>
        <v>-0.25664998212370405</v>
      </c>
      <c r="G53" s="121">
        <f t="shared" si="13"/>
        <v>-4.4887535605539708E-2</v>
      </c>
      <c r="H53" s="121">
        <f t="shared" si="13"/>
        <v>1.2491035142242479E-2</v>
      </c>
      <c r="I53" s="121">
        <f t="shared" si="13"/>
        <v>-0.13501518336837193</v>
      </c>
      <c r="J53" s="123">
        <f t="shared" si="13"/>
        <v>-0.16865401615920728</v>
      </c>
      <c r="K53" s="121">
        <f t="shared" si="13"/>
        <v>-0.21520763187429859</v>
      </c>
      <c r="L53" s="121">
        <f t="shared" si="13"/>
        <v>-0.17485918061352679</v>
      </c>
      <c r="M53" s="121">
        <f t="shared" si="13"/>
        <v>-0.27704804701002417</v>
      </c>
      <c r="N53" s="121">
        <f t="shared" si="13"/>
        <v>2.1767148789918478E-2</v>
      </c>
      <c r="O53" s="118" t="s">
        <v>72</v>
      </c>
      <c r="P53" s="116" t="s">
        <v>72</v>
      </c>
      <c r="Q53" s="116" t="s">
        <v>72</v>
      </c>
      <c r="R53" s="116" t="s">
        <v>72</v>
      </c>
      <c r="S53" s="116" t="s">
        <v>72</v>
      </c>
    </row>
    <row r="54" spans="3:19">
      <c r="C54" s="125" t="s">
        <v>78</v>
      </c>
    </row>
    <row r="55" spans="3:19">
      <c r="C55" s="128" t="s">
        <v>87</v>
      </c>
    </row>
  </sheetData>
  <mergeCells count="17">
    <mergeCell ref="N3:N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Q4"/>
    <mergeCell ref="R3:R4"/>
    <mergeCell ref="S3:S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Balance</vt:lpstr>
      <vt:lpstr>EERR</vt:lpstr>
      <vt:lpstr>EERR x Segmento</vt:lpstr>
      <vt:lpstr>Volúmenes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2016-06-07T14:32:12Z</dcterms:modified>
</cp:coreProperties>
</file>