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110" windowWidth="12915" windowHeight="5955" tabRatio="861"/>
  </bookViews>
  <sheets>
    <sheet name="SMSAAM" sheetId="7" r:id="rId1"/>
    <sheet name="Business Description" sheetId="18" r:id="rId2"/>
    <sheet name="Annual Summary" sheetId="19" r:id="rId3"/>
    <sheet name="Financial Statement" sheetId="13" r:id="rId4"/>
    <sheet name="Balance" sheetId="12" r:id="rId5"/>
    <sheet name="Towage" sheetId="5" r:id="rId6"/>
    <sheet name="Ports Terminals" sheetId="4" r:id="rId7"/>
    <sheet name="Logistics" sheetId="6" r:id="rId8"/>
    <sheet name="Towage Volume" sheetId="17" r:id="rId9"/>
    <sheet name="Port Volume" sheetId="11" r:id="rId10"/>
    <sheet name="Logistics Volume" sheetId="15" r:id="rId11"/>
    <sheet name="Cash and financial debt" sheetId="16" r:id="rId12"/>
  </sheets>
  <externalReferences>
    <externalReference r:id="rId13"/>
  </externalReferences>
  <definedNames>
    <definedName name="_xlnm.Print_Area" localSheetId="2">'Annual Summary'!$B$4:$B$8</definedName>
    <definedName name="_xlnm.Print_Area" localSheetId="4">Balance!#REF!</definedName>
    <definedName name="_xlnm.Print_Area" localSheetId="11">'Cash and financial debt'!#REF!</definedName>
    <definedName name="_xlnm.Print_Area" localSheetId="3">'Financial Statement'!$B$4:$B$26</definedName>
  </definedNames>
  <calcPr calcId="145621"/>
</workbook>
</file>

<file path=xl/calcChain.xml><?xml version="1.0" encoding="utf-8"?>
<calcChain xmlns="http://schemas.openxmlformats.org/spreadsheetml/2006/main">
  <c r="P12" i="16" l="1"/>
  <c r="P13" i="16"/>
  <c r="P14" i="16"/>
  <c r="S41" i="11"/>
  <c r="S32" i="11"/>
  <c r="S14" i="11"/>
  <c r="S5" i="11"/>
  <c r="S20" i="17"/>
  <c r="S16" i="17"/>
  <c r="T53" i="6"/>
  <c r="T39" i="6"/>
  <c r="T24" i="6"/>
  <c r="T22" i="6"/>
  <c r="T21" i="6"/>
  <c r="T19" i="6"/>
  <c r="T18" i="6"/>
  <c r="T17" i="6"/>
  <c r="T16" i="6"/>
  <c r="T15" i="6"/>
  <c r="T7" i="6" s="1"/>
  <c r="T5" i="6"/>
  <c r="T4" i="6"/>
  <c r="T55" i="5"/>
  <c r="T41" i="5"/>
  <c r="T65" i="4"/>
  <c r="T51" i="4"/>
  <c r="T34" i="4"/>
  <c r="T33" i="4"/>
  <c r="T36" i="4" s="1"/>
  <c r="T31" i="4"/>
  <c r="T30" i="4"/>
  <c r="T29" i="4"/>
  <c r="T28" i="4"/>
  <c r="T27" i="4"/>
  <c r="T18" i="4"/>
  <c r="T17" i="5"/>
  <c r="T18" i="5"/>
  <c r="T19" i="5"/>
  <c r="T20" i="5"/>
  <c r="T21" i="5"/>
  <c r="T23" i="5"/>
  <c r="T24" i="5"/>
  <c r="T8" i="5"/>
  <c r="S26" i="13"/>
  <c r="S19" i="13"/>
  <c r="R19" i="13"/>
  <c r="S17" i="13"/>
  <c r="R17" i="13"/>
  <c r="S10" i="13"/>
  <c r="R10" i="13"/>
  <c r="S8" i="13"/>
  <c r="R8" i="13"/>
  <c r="S12" i="15"/>
  <c r="S9" i="15"/>
  <c r="S6" i="15"/>
  <c r="S38" i="13"/>
  <c r="S32" i="13"/>
  <c r="P8" i="13"/>
  <c r="P10" i="13" s="1"/>
  <c r="P17" i="13" s="1"/>
  <c r="P19" i="13" s="1"/>
  <c r="O8" i="13"/>
  <c r="N8" i="13"/>
  <c r="N10" i="13" s="1"/>
  <c r="N17" i="13" s="1"/>
  <c r="N19" i="13" s="1"/>
  <c r="M8" i="13"/>
  <c r="O10" i="13"/>
  <c r="O17" i="13" s="1"/>
  <c r="O19" i="13" s="1"/>
  <c r="M10" i="13"/>
  <c r="M17" i="13" s="1"/>
  <c r="M19" i="13" s="1"/>
  <c r="S33" i="13" l="1"/>
  <c r="T26" i="5"/>
  <c r="S35" i="13"/>
  <c r="S41" i="13"/>
  <c r="S36" i="13"/>
  <c r="S34" i="13"/>
  <c r="S39" i="13"/>
  <c r="R26" i="13"/>
  <c r="R12" i="15" l="1"/>
  <c r="R9" i="15"/>
  <c r="R6" i="15"/>
  <c r="S34" i="4" l="1"/>
  <c r="S33" i="4"/>
  <c r="S30" i="4"/>
  <c r="S28" i="4"/>
  <c r="S27" i="4"/>
  <c r="S18" i="4" s="1"/>
  <c r="R4" i="11"/>
  <c r="R13" i="11"/>
  <c r="O14" i="16"/>
  <c r="O9" i="16" s="1"/>
  <c r="O13" i="16"/>
  <c r="O8" i="16" s="1"/>
  <c r="O12" i="16"/>
  <c r="O7" i="16" s="1"/>
  <c r="R40" i="11"/>
  <c r="R31" i="11"/>
  <c r="R20" i="17"/>
  <c r="R16" i="17"/>
  <c r="S53" i="6"/>
  <c r="S46" i="6"/>
  <c r="S48" i="6" s="1"/>
  <c r="S39" i="6"/>
  <c r="S32" i="6"/>
  <c r="S34" i="6" s="1"/>
  <c r="S22" i="6"/>
  <c r="S21" i="6"/>
  <c r="S18" i="6"/>
  <c r="S16" i="6"/>
  <c r="S15" i="6"/>
  <c r="S7" i="6" s="1"/>
  <c r="S5" i="6"/>
  <c r="S4" i="6"/>
  <c r="S65" i="4"/>
  <c r="S58" i="4"/>
  <c r="S60" i="4" s="1"/>
  <c r="S51" i="4"/>
  <c r="S44" i="4"/>
  <c r="S46" i="4" s="1"/>
  <c r="S55" i="5"/>
  <c r="S48" i="5"/>
  <c r="S50" i="5" s="1"/>
  <c r="S41" i="5"/>
  <c r="S34" i="5"/>
  <c r="S36" i="5" s="1"/>
  <c r="S24" i="5"/>
  <c r="S23" i="5"/>
  <c r="S20" i="5"/>
  <c r="S18" i="5"/>
  <c r="S17" i="5"/>
  <c r="S8" i="5" s="1"/>
  <c r="S31" i="4" l="1"/>
  <c r="S36" i="4"/>
  <c r="S29" i="4"/>
  <c r="R38" i="13"/>
  <c r="R33" i="13"/>
  <c r="R39" i="13"/>
  <c r="S24" i="6"/>
  <c r="S17" i="6"/>
  <c r="S19" i="6"/>
  <c r="R35" i="13"/>
  <c r="S19" i="5"/>
  <c r="S21" i="5"/>
  <c r="R32" i="13"/>
  <c r="S26" i="5"/>
  <c r="G17" i="19"/>
  <c r="F17" i="19"/>
  <c r="E17" i="19"/>
  <c r="G16" i="19"/>
  <c r="F16" i="19"/>
  <c r="E16" i="19"/>
  <c r="G15" i="19"/>
  <c r="F15" i="19"/>
  <c r="E15" i="19"/>
  <c r="F14" i="19"/>
  <c r="E14" i="19"/>
  <c r="G8" i="19"/>
  <c r="F8" i="19"/>
  <c r="E8" i="19"/>
  <c r="G7" i="19"/>
  <c r="F7" i="19"/>
  <c r="E7" i="19"/>
  <c r="G6" i="19"/>
  <c r="F6" i="19"/>
  <c r="E6" i="19"/>
  <c r="R41" i="13" l="1"/>
  <c r="R36" i="13"/>
  <c r="R34" i="13"/>
  <c r="N14" i="16"/>
  <c r="M14" i="16"/>
  <c r="L14" i="16"/>
  <c r="K14" i="16"/>
  <c r="J14" i="16"/>
  <c r="I14" i="16"/>
  <c r="H14" i="16"/>
  <c r="G14" i="16"/>
  <c r="F14" i="16"/>
  <c r="E14" i="16"/>
  <c r="D14" i="16"/>
  <c r="N13" i="16"/>
  <c r="M13" i="16"/>
  <c r="L13" i="16"/>
  <c r="K13" i="16"/>
  <c r="J13" i="16"/>
  <c r="I13" i="16"/>
  <c r="H13" i="16"/>
  <c r="G13" i="16"/>
  <c r="F13" i="16"/>
  <c r="E13" i="16"/>
  <c r="D13" i="16"/>
  <c r="N12" i="16"/>
  <c r="M12" i="16"/>
  <c r="L12" i="16"/>
  <c r="K12" i="16"/>
  <c r="J12" i="16"/>
  <c r="I12" i="16"/>
  <c r="H12" i="16"/>
  <c r="G12" i="16"/>
  <c r="F12" i="16"/>
  <c r="E12" i="16"/>
  <c r="D12" i="16"/>
  <c r="Q32" i="6"/>
  <c r="Q34" i="6" s="1"/>
  <c r="Q46" i="6"/>
  <c r="Q48" i="6" s="1"/>
  <c r="Q48" i="5"/>
  <c r="Q50" i="5" s="1"/>
  <c r="Q34" i="5"/>
  <c r="Q36" i="5" s="1"/>
  <c r="Q44" i="4"/>
  <c r="Q46" i="4" s="1"/>
  <c r="Q58" i="4"/>
  <c r="Q60" i="4" s="1"/>
  <c r="Q41" i="5"/>
  <c r="Q6" i="13" l="1"/>
  <c r="P12" i="15" l="1"/>
  <c r="O12" i="15"/>
  <c r="N12" i="15"/>
  <c r="M12" i="15"/>
  <c r="Q11" i="15"/>
  <c r="P9" i="15"/>
  <c r="O9" i="15"/>
  <c r="N9" i="15"/>
  <c r="M9" i="15"/>
  <c r="Q8" i="15"/>
  <c r="P6" i="15"/>
  <c r="O6" i="15"/>
  <c r="N6" i="15"/>
  <c r="M6" i="15"/>
  <c r="Q5" i="15"/>
  <c r="R6" i="5" l="1"/>
  <c r="R5" i="5"/>
  <c r="R4" i="5"/>
  <c r="Q53" i="6" l="1"/>
  <c r="Q65" i="4"/>
  <c r="R59" i="4"/>
  <c r="Q55" i="5"/>
  <c r="N7" i="16"/>
  <c r="N8" i="16"/>
  <c r="N9" i="16"/>
  <c r="C12" i="16"/>
  <c r="C13" i="16"/>
  <c r="C14" i="16"/>
  <c r="K12" i="15"/>
  <c r="J12" i="15"/>
  <c r="I12" i="15"/>
  <c r="H12" i="15"/>
  <c r="K9" i="15"/>
  <c r="J9" i="15"/>
  <c r="I9" i="15"/>
  <c r="H9" i="15"/>
  <c r="K6" i="15"/>
  <c r="J6" i="15"/>
  <c r="I6" i="15"/>
  <c r="H6" i="15"/>
  <c r="G11" i="15"/>
  <c r="G8" i="15"/>
  <c r="G5" i="15"/>
  <c r="L11" i="15"/>
  <c r="Q12" i="15" s="1"/>
  <c r="L8" i="15"/>
  <c r="L5" i="15"/>
  <c r="Q47" i="11"/>
  <c r="Q46" i="11"/>
  <c r="Q44" i="11"/>
  <c r="Q43" i="11"/>
  <c r="Q36" i="11"/>
  <c r="Q35" i="11"/>
  <c r="Q34" i="11"/>
  <c r="Q33" i="11"/>
  <c r="G48" i="11"/>
  <c r="G47" i="11"/>
  <c r="G46" i="11"/>
  <c r="G45" i="11"/>
  <c r="G44" i="11"/>
  <c r="G43" i="11"/>
  <c r="G42" i="11"/>
  <c r="G36" i="11"/>
  <c r="G35" i="11"/>
  <c r="G34" i="11"/>
  <c r="G33" i="11"/>
  <c r="L48" i="11"/>
  <c r="L47" i="11"/>
  <c r="L46" i="11"/>
  <c r="L45" i="11"/>
  <c r="L44" i="11"/>
  <c r="L43" i="11"/>
  <c r="L42" i="11"/>
  <c r="L36" i="11"/>
  <c r="L35" i="11"/>
  <c r="L34" i="11"/>
  <c r="L33" i="11"/>
  <c r="Q45" i="11"/>
  <c r="Q48" i="11"/>
  <c r="Q42" i="11"/>
  <c r="G9" i="11"/>
  <c r="G8" i="11"/>
  <c r="G7" i="11"/>
  <c r="G6" i="11"/>
  <c r="G20" i="11"/>
  <c r="G19" i="11"/>
  <c r="G18" i="11"/>
  <c r="G17" i="11"/>
  <c r="G16" i="11"/>
  <c r="G15" i="11"/>
  <c r="G21" i="11"/>
  <c r="L21" i="11"/>
  <c r="L20" i="11"/>
  <c r="L19" i="11"/>
  <c r="L18" i="11"/>
  <c r="L17" i="11"/>
  <c r="L16" i="11"/>
  <c r="L15" i="11"/>
  <c r="L9" i="11"/>
  <c r="L8" i="11"/>
  <c r="L7" i="11"/>
  <c r="L6" i="11"/>
  <c r="Q19" i="11"/>
  <c r="Q20" i="11"/>
  <c r="Q21" i="11"/>
  <c r="Q18" i="11"/>
  <c r="Q17" i="11"/>
  <c r="Q16" i="11"/>
  <c r="Q15" i="11"/>
  <c r="Q7" i="11"/>
  <c r="Q8" i="11"/>
  <c r="Q9" i="11"/>
  <c r="Q6" i="11"/>
  <c r="P4" i="11"/>
  <c r="P13" i="11"/>
  <c r="P31" i="11"/>
  <c r="P40" i="11"/>
  <c r="M4" i="11"/>
  <c r="R5" i="11" s="1"/>
  <c r="G13" i="11" l="1"/>
  <c r="Q31" i="11"/>
  <c r="G4" i="11"/>
  <c r="Q40" i="11"/>
  <c r="Q13" i="11"/>
  <c r="L6" i="15"/>
  <c r="Q6" i="15"/>
  <c r="L9" i="15"/>
  <c r="Q9" i="15"/>
  <c r="L13" i="11"/>
  <c r="L40" i="11"/>
  <c r="Q4" i="11"/>
  <c r="L4" i="11"/>
  <c r="L5" i="11" s="1"/>
  <c r="L31" i="11"/>
  <c r="L12" i="15"/>
  <c r="Q32" i="11" l="1"/>
  <c r="Q14" i="11"/>
  <c r="Q41" i="11"/>
  <c r="L14" i="11"/>
  <c r="Q5" i="11"/>
  <c r="L20" i="17"/>
  <c r="L16" i="17"/>
  <c r="P20" i="17" l="1"/>
  <c r="O20" i="17"/>
  <c r="N20" i="17"/>
  <c r="M20" i="17"/>
  <c r="K20" i="17"/>
  <c r="J20" i="17"/>
  <c r="I20" i="17"/>
  <c r="H20" i="17"/>
  <c r="K16" i="17"/>
  <c r="J16" i="17"/>
  <c r="I16" i="17"/>
  <c r="H16" i="17"/>
  <c r="Q19" i="17"/>
  <c r="Q20" i="17" s="1"/>
  <c r="Q15" i="17"/>
  <c r="Q16" i="17" s="1"/>
  <c r="Q6" i="17"/>
  <c r="Q5" i="17"/>
  <c r="Q4" i="17"/>
  <c r="P16" i="17"/>
  <c r="Q39" i="6"/>
  <c r="R51" i="6"/>
  <c r="R47" i="6"/>
  <c r="R45" i="6"/>
  <c r="R44" i="6"/>
  <c r="M51" i="6"/>
  <c r="M47" i="6"/>
  <c r="M45" i="6"/>
  <c r="M44" i="6"/>
  <c r="H51" i="6"/>
  <c r="H47" i="6"/>
  <c r="H45" i="6"/>
  <c r="H44" i="6"/>
  <c r="H37" i="6"/>
  <c r="H33" i="6"/>
  <c r="H31" i="6"/>
  <c r="H30" i="6"/>
  <c r="M37" i="6"/>
  <c r="M33" i="6"/>
  <c r="M31" i="6"/>
  <c r="M30" i="6"/>
  <c r="R37" i="6"/>
  <c r="R33" i="6"/>
  <c r="R31" i="6"/>
  <c r="R16" i="6" s="1"/>
  <c r="R30" i="6"/>
  <c r="R4" i="6" s="1"/>
  <c r="R63" i="4"/>
  <c r="R57" i="4"/>
  <c r="R56" i="4"/>
  <c r="M63" i="4"/>
  <c r="M59" i="4"/>
  <c r="M57" i="4"/>
  <c r="M56" i="4"/>
  <c r="H63" i="4"/>
  <c r="H59" i="4"/>
  <c r="H57" i="4"/>
  <c r="H56" i="4"/>
  <c r="H49" i="4"/>
  <c r="H45" i="4"/>
  <c r="H43" i="4"/>
  <c r="H42" i="4"/>
  <c r="M49" i="4"/>
  <c r="M45" i="4"/>
  <c r="M43" i="4"/>
  <c r="M42" i="4"/>
  <c r="R49" i="4"/>
  <c r="R45" i="4"/>
  <c r="R30" i="4" s="1"/>
  <c r="R43" i="4"/>
  <c r="R42" i="4"/>
  <c r="Q51" i="4"/>
  <c r="H53" i="5"/>
  <c r="H49" i="5"/>
  <c r="H47" i="5"/>
  <c r="H46" i="5"/>
  <c r="M53" i="5"/>
  <c r="M49" i="5"/>
  <c r="M47" i="5"/>
  <c r="M46" i="5"/>
  <c r="R53" i="5"/>
  <c r="R49" i="5"/>
  <c r="R47" i="5"/>
  <c r="R46" i="5"/>
  <c r="H39" i="5"/>
  <c r="H35" i="5"/>
  <c r="H20" i="5" s="1"/>
  <c r="H33" i="5"/>
  <c r="H18" i="5" s="1"/>
  <c r="H32" i="5"/>
  <c r="H17" i="5" s="1"/>
  <c r="H8" i="5" s="1"/>
  <c r="M39" i="5"/>
  <c r="M24" i="5" s="1"/>
  <c r="M35" i="5"/>
  <c r="M33" i="5"/>
  <c r="M18" i="5" s="1"/>
  <c r="M32" i="5"/>
  <c r="M17" i="5" s="1"/>
  <c r="R39" i="5"/>
  <c r="R35" i="5"/>
  <c r="R33" i="5"/>
  <c r="R32" i="5"/>
  <c r="P26" i="13"/>
  <c r="Q25" i="13"/>
  <c r="Q26" i="13" s="1"/>
  <c r="Q24" i="13"/>
  <c r="Q21" i="13"/>
  <c r="Q20" i="13"/>
  <c r="Q19" i="13"/>
  <c r="Q18" i="13"/>
  <c r="Q16" i="13"/>
  <c r="Q15" i="13"/>
  <c r="Q14" i="13"/>
  <c r="Q13" i="13"/>
  <c r="Q12" i="13"/>
  <c r="Q11" i="13"/>
  <c r="Q10" i="13"/>
  <c r="Q9" i="13"/>
  <c r="Q8" i="13"/>
  <c r="Q7" i="13"/>
  <c r="Q17" i="6"/>
  <c r="Q4" i="6"/>
  <c r="Q5" i="6"/>
  <c r="Q15" i="6"/>
  <c r="Q7" i="6" s="1"/>
  <c r="Q16" i="6"/>
  <c r="Q18" i="6"/>
  <c r="Q22" i="6"/>
  <c r="R15" i="4"/>
  <c r="R14" i="4"/>
  <c r="R13" i="4"/>
  <c r="R12" i="4"/>
  <c r="R11" i="4"/>
  <c r="R10" i="4"/>
  <c r="R9" i="4"/>
  <c r="R7" i="4"/>
  <c r="R6" i="4"/>
  <c r="R5" i="4"/>
  <c r="R4" i="4"/>
  <c r="Q34" i="4"/>
  <c r="Q30" i="4"/>
  <c r="Q29" i="4"/>
  <c r="Q28" i="4"/>
  <c r="Q27" i="4"/>
  <c r="Q18" i="4" s="1"/>
  <c r="Q17" i="5"/>
  <c r="Q8" i="5" s="1"/>
  <c r="Q18" i="5"/>
  <c r="Q20" i="5"/>
  <c r="Q24" i="5"/>
  <c r="Q17" i="13"/>
  <c r="M20" i="5" l="1"/>
  <c r="H24" i="5"/>
  <c r="R27" i="4"/>
  <c r="R18" i="4" s="1"/>
  <c r="R16" i="4" s="1"/>
  <c r="R34" i="4"/>
  <c r="R28" i="4"/>
  <c r="M8" i="5"/>
  <c r="R18" i="6"/>
  <c r="R20" i="5"/>
  <c r="R24" i="5"/>
  <c r="R18" i="5"/>
  <c r="R22" i="6"/>
  <c r="R15" i="6"/>
  <c r="R7" i="6" s="1"/>
  <c r="R5" i="6"/>
  <c r="R17" i="5"/>
  <c r="R8" i="5" s="1"/>
  <c r="P33" i="13"/>
  <c r="P35" i="13"/>
  <c r="Q19" i="6"/>
  <c r="Q31" i="4"/>
  <c r="P39" i="13"/>
  <c r="Q21" i="5"/>
  <c r="Q19" i="5"/>
  <c r="P34" i="13" s="1"/>
  <c r="P32" i="13"/>
  <c r="Q35" i="13" l="1"/>
  <c r="Q33" i="13"/>
  <c r="Q39" i="13"/>
  <c r="Q32" i="13"/>
  <c r="Q21" i="6"/>
  <c r="Q24" i="6" s="1"/>
  <c r="P36" i="13"/>
  <c r="Q33" i="4"/>
  <c r="Q36" i="4" s="1"/>
  <c r="Q23" i="5"/>
  <c r="Q26" i="5" l="1"/>
  <c r="P38" i="13"/>
  <c r="P41" i="13" s="1"/>
  <c r="L6" i="17" l="1"/>
  <c r="L5" i="17"/>
  <c r="L4" i="17"/>
  <c r="G6" i="17"/>
  <c r="G5" i="17"/>
  <c r="G4" i="17"/>
  <c r="M6" i="5" l="1"/>
  <c r="M5" i="5"/>
  <c r="M4" i="5"/>
  <c r="H6" i="5"/>
  <c r="H5" i="5"/>
  <c r="H4" i="5"/>
  <c r="M7" i="16" l="1"/>
  <c r="M8" i="16"/>
  <c r="M9" i="16"/>
  <c r="P44" i="4" l="1"/>
  <c r="P46" i="4" s="1"/>
  <c r="P48" i="4" s="1"/>
  <c r="O44" i="4"/>
  <c r="O46" i="4" s="1"/>
  <c r="O48" i="4" s="1"/>
  <c r="O27" i="4"/>
  <c r="P27" i="4"/>
  <c r="P18" i="4" s="1"/>
  <c r="O28" i="4"/>
  <c r="P28" i="4"/>
  <c r="O30" i="4"/>
  <c r="P30" i="4"/>
  <c r="O34" i="4"/>
  <c r="P34" i="4"/>
  <c r="P48" i="5"/>
  <c r="P50" i="5" s="1"/>
  <c r="P52" i="5" s="1"/>
  <c r="O48" i="5"/>
  <c r="O50" i="5" s="1"/>
  <c r="O52" i="5" s="1"/>
  <c r="P34" i="5"/>
  <c r="P36" i="5" s="1"/>
  <c r="P38" i="5" s="1"/>
  <c r="O34" i="5"/>
  <c r="O36" i="5" s="1"/>
  <c r="O38" i="5" s="1"/>
  <c r="P17" i="5"/>
  <c r="P8" i="5" s="1"/>
  <c r="O24" i="5"/>
  <c r="O20" i="5"/>
  <c r="O18" i="5"/>
  <c r="O17" i="5"/>
  <c r="O8" i="5" s="1"/>
  <c r="O16" i="17" l="1"/>
  <c r="P5" i="6" l="1"/>
  <c r="P32" i="6"/>
  <c r="O5" i="6"/>
  <c r="N5" i="6"/>
  <c r="M5" i="6"/>
  <c r="L5" i="6"/>
  <c r="K5" i="6"/>
  <c r="J5" i="6"/>
  <c r="I5" i="6"/>
  <c r="H5" i="6"/>
  <c r="G5" i="6"/>
  <c r="F5" i="6"/>
  <c r="E5" i="6"/>
  <c r="D5" i="6"/>
  <c r="P4" i="6"/>
  <c r="O4" i="6"/>
  <c r="N4" i="6"/>
  <c r="M4" i="6"/>
  <c r="L4" i="6"/>
  <c r="K4" i="6"/>
  <c r="J4" i="6"/>
  <c r="I4" i="6"/>
  <c r="H4" i="6"/>
  <c r="G4" i="6"/>
  <c r="F4" i="6"/>
  <c r="E4" i="6"/>
  <c r="D4" i="6"/>
  <c r="O46" i="6"/>
  <c r="O48" i="6" s="1"/>
  <c r="O32" i="6"/>
  <c r="O34" i="6" s="1"/>
  <c r="O36" i="6" s="1"/>
  <c r="O39" i="6" s="1"/>
  <c r="P58" i="4"/>
  <c r="O58" i="4"/>
  <c r="O60" i="4" s="1"/>
  <c r="O62" i="4" s="1"/>
  <c r="O65" i="4" s="1"/>
  <c r="P60" i="4" l="1"/>
  <c r="O50" i="6"/>
  <c r="O53" i="6" s="1"/>
  <c r="O29" i="4"/>
  <c r="P15" i="6"/>
  <c r="P46" i="6"/>
  <c r="P48" i="6" s="1"/>
  <c r="P29" i="4"/>
  <c r="P16" i="6"/>
  <c r="P18" i="6"/>
  <c r="P34" i="6"/>
  <c r="P36" i="6" s="1"/>
  <c r="P39" i="6" s="1"/>
  <c r="P51" i="4"/>
  <c r="P22" i="6"/>
  <c r="P62" i="4" l="1"/>
  <c r="P50" i="6"/>
  <c r="P21" i="6" s="1"/>
  <c r="P24" i="6" s="1"/>
  <c r="O31" i="4"/>
  <c r="O19" i="5"/>
  <c r="P17" i="6"/>
  <c r="P19" i="5"/>
  <c r="P31" i="4"/>
  <c r="P19" i="6"/>
  <c r="P24" i="5"/>
  <c r="P20" i="5"/>
  <c r="P18" i="5"/>
  <c r="P65" i="4" l="1"/>
  <c r="P33" i="4"/>
  <c r="P36" i="4" s="1"/>
  <c r="P53" i="6"/>
  <c r="O51" i="4"/>
  <c r="O33" i="4"/>
  <c r="O21" i="5"/>
  <c r="O23" i="5"/>
  <c r="P21" i="5"/>
  <c r="P7" i="6"/>
  <c r="P23" i="5" l="1"/>
  <c r="P26" i="5" s="1"/>
  <c r="P55" i="5"/>
  <c r="N26" i="13"/>
  <c r="P41" i="5" l="1"/>
  <c r="O31" i="11"/>
  <c r="O40" i="11"/>
  <c r="O4" i="11"/>
  <c r="O13" i="11"/>
  <c r="O32" i="13" l="1"/>
  <c r="O33" i="13"/>
  <c r="O34" i="13"/>
  <c r="O35" i="13"/>
  <c r="O36" i="13"/>
  <c r="O38" i="13"/>
  <c r="O39" i="13"/>
  <c r="O26" i="13"/>
  <c r="O41" i="13" l="1"/>
  <c r="N13" i="11"/>
  <c r="M16" i="17" l="1"/>
  <c r="N16" i="17"/>
  <c r="C9" i="16" l="1"/>
  <c r="D9" i="16"/>
  <c r="E9" i="16"/>
  <c r="F9" i="16"/>
  <c r="G9" i="16"/>
  <c r="H9" i="16"/>
  <c r="I9" i="16"/>
  <c r="J9" i="16"/>
  <c r="K9" i="16"/>
  <c r="L9" i="16"/>
  <c r="L8" i="16" l="1"/>
  <c r="K8" i="16"/>
  <c r="J8" i="16"/>
  <c r="I8" i="16"/>
  <c r="H8" i="16"/>
  <c r="G8" i="16"/>
  <c r="F8" i="16"/>
  <c r="E8" i="16"/>
  <c r="D8" i="16"/>
  <c r="L7" i="16"/>
  <c r="K7" i="16"/>
  <c r="J7" i="16"/>
  <c r="I7" i="16"/>
  <c r="H7" i="16"/>
  <c r="G7" i="16"/>
  <c r="F7" i="16"/>
  <c r="E7" i="16"/>
  <c r="D7" i="16"/>
  <c r="C8" i="16"/>
  <c r="C7" i="16"/>
  <c r="L25" i="13" l="1"/>
  <c r="L24" i="13"/>
  <c r="L21" i="13"/>
  <c r="L20" i="13"/>
  <c r="L19" i="13"/>
  <c r="L18" i="13"/>
  <c r="L17" i="13"/>
  <c r="L16" i="13"/>
  <c r="L15" i="13"/>
  <c r="L14" i="13"/>
  <c r="L13" i="13"/>
  <c r="L12" i="13"/>
  <c r="L11" i="13"/>
  <c r="L10" i="13"/>
  <c r="L9" i="13"/>
  <c r="L8" i="13"/>
  <c r="L7" i="13"/>
  <c r="L6" i="13"/>
  <c r="G25" i="13"/>
  <c r="G24" i="13"/>
  <c r="G21" i="13"/>
  <c r="G20" i="13"/>
  <c r="G19" i="13"/>
  <c r="G18" i="13"/>
  <c r="G17" i="13"/>
  <c r="G16" i="13"/>
  <c r="G15" i="13"/>
  <c r="G14" i="13"/>
  <c r="G13" i="13"/>
  <c r="G12" i="13"/>
  <c r="G11" i="13"/>
  <c r="G10" i="13"/>
  <c r="G9" i="13"/>
  <c r="G8" i="13"/>
  <c r="G7" i="13"/>
  <c r="G6" i="13"/>
  <c r="N48" i="5" l="1"/>
  <c r="L48" i="5"/>
  <c r="L50" i="5" s="1"/>
  <c r="L52" i="5" s="1"/>
  <c r="K48" i="5"/>
  <c r="K50" i="5" s="1"/>
  <c r="K52" i="5" s="1"/>
  <c r="J48" i="5"/>
  <c r="J50" i="5" s="1"/>
  <c r="J52" i="5" s="1"/>
  <c r="I48" i="5"/>
  <c r="G48" i="5"/>
  <c r="G50" i="5" s="1"/>
  <c r="G52" i="5" s="1"/>
  <c r="F48" i="5"/>
  <c r="F50" i="5" s="1"/>
  <c r="F52" i="5" s="1"/>
  <c r="E48" i="5"/>
  <c r="E50" i="5" s="1"/>
  <c r="E52" i="5" s="1"/>
  <c r="D48" i="5"/>
  <c r="N34" i="5"/>
  <c r="L34" i="5"/>
  <c r="L36" i="5" s="1"/>
  <c r="L38" i="5" s="1"/>
  <c r="K34" i="5"/>
  <c r="K36" i="5" s="1"/>
  <c r="K38" i="5" s="1"/>
  <c r="J34" i="5"/>
  <c r="J36" i="5" s="1"/>
  <c r="J38" i="5" s="1"/>
  <c r="I34" i="5"/>
  <c r="G34" i="5"/>
  <c r="G36" i="5" s="1"/>
  <c r="G38" i="5" s="1"/>
  <c r="F34" i="5"/>
  <c r="F36" i="5" s="1"/>
  <c r="F38" i="5" s="1"/>
  <c r="E34" i="5"/>
  <c r="E36" i="5" s="1"/>
  <c r="E38" i="5" s="1"/>
  <c r="D34" i="5"/>
  <c r="N58" i="4"/>
  <c r="L58" i="4"/>
  <c r="L60" i="4" s="1"/>
  <c r="L62" i="4" s="1"/>
  <c r="K58" i="4"/>
  <c r="K60" i="4" s="1"/>
  <c r="K62" i="4" s="1"/>
  <c r="J58" i="4"/>
  <c r="J60" i="4" s="1"/>
  <c r="J62" i="4" s="1"/>
  <c r="I58" i="4"/>
  <c r="G58" i="4"/>
  <c r="G60" i="4" s="1"/>
  <c r="G62" i="4" s="1"/>
  <c r="F58" i="4"/>
  <c r="F60" i="4" s="1"/>
  <c r="F62" i="4" s="1"/>
  <c r="E58" i="4"/>
  <c r="N44" i="4"/>
  <c r="L44" i="4"/>
  <c r="L46" i="4" s="1"/>
  <c r="L48" i="4" s="1"/>
  <c r="K44" i="4"/>
  <c r="K46" i="4" s="1"/>
  <c r="K48" i="4" s="1"/>
  <c r="J44" i="4"/>
  <c r="J46" i="4" s="1"/>
  <c r="J48" i="4" s="1"/>
  <c r="I44" i="4"/>
  <c r="G44" i="4"/>
  <c r="G46" i="4" s="1"/>
  <c r="G48" i="4" s="1"/>
  <c r="F44" i="4"/>
  <c r="F46" i="4" s="1"/>
  <c r="F48" i="4" s="1"/>
  <c r="E44" i="4"/>
  <c r="N46" i="6"/>
  <c r="L46" i="6"/>
  <c r="L48" i="6" s="1"/>
  <c r="L50" i="6" s="1"/>
  <c r="K46" i="6"/>
  <c r="K48" i="6" s="1"/>
  <c r="K50" i="6" s="1"/>
  <c r="J46" i="6"/>
  <c r="J48" i="6" s="1"/>
  <c r="J50" i="6" s="1"/>
  <c r="I46" i="6"/>
  <c r="G46" i="6"/>
  <c r="G48" i="6" s="1"/>
  <c r="G50" i="6" s="1"/>
  <c r="F46" i="6"/>
  <c r="F48" i="6" s="1"/>
  <c r="F50" i="6" s="1"/>
  <c r="E46" i="6"/>
  <c r="E48" i="6" s="1"/>
  <c r="E50" i="6" s="1"/>
  <c r="D46" i="6"/>
  <c r="N32" i="6"/>
  <c r="L32" i="6"/>
  <c r="L34" i="6" s="1"/>
  <c r="L36" i="6" s="1"/>
  <c r="K32" i="6"/>
  <c r="K34" i="6" s="1"/>
  <c r="K36" i="6" s="1"/>
  <c r="J32" i="6"/>
  <c r="J34" i="6" s="1"/>
  <c r="J36" i="6" s="1"/>
  <c r="I32" i="6"/>
  <c r="G32" i="6"/>
  <c r="G34" i="6" s="1"/>
  <c r="G36" i="6" s="1"/>
  <c r="F32" i="6"/>
  <c r="F34" i="6" s="1"/>
  <c r="F36" i="6" s="1"/>
  <c r="E32" i="6"/>
  <c r="E34" i="6" s="1"/>
  <c r="E36" i="6" s="1"/>
  <c r="D32" i="6"/>
  <c r="D22" i="6"/>
  <c r="D48" i="6" l="1"/>
  <c r="H46" i="6"/>
  <c r="I48" i="6"/>
  <c r="M46" i="6"/>
  <c r="N48" i="6"/>
  <c r="R46" i="6"/>
  <c r="D34" i="6"/>
  <c r="H32" i="6"/>
  <c r="I34" i="6"/>
  <c r="M32" i="6"/>
  <c r="N34" i="6"/>
  <c r="R32" i="6"/>
  <c r="I46" i="4"/>
  <c r="M44" i="4"/>
  <c r="N46" i="4"/>
  <c r="R44" i="4"/>
  <c r="I60" i="4"/>
  <c r="M58" i="4"/>
  <c r="N60" i="4"/>
  <c r="R58" i="4"/>
  <c r="E46" i="4"/>
  <c r="H44" i="4"/>
  <c r="E60" i="4"/>
  <c r="H60" i="4" s="1"/>
  <c r="H58" i="4"/>
  <c r="I36" i="5"/>
  <c r="M34" i="5"/>
  <c r="N36" i="5"/>
  <c r="R34" i="5"/>
  <c r="D50" i="5"/>
  <c r="H50" i="5" s="1"/>
  <c r="H48" i="5"/>
  <c r="I50" i="5"/>
  <c r="M48" i="5"/>
  <c r="N50" i="5"/>
  <c r="R48" i="5"/>
  <c r="D36" i="5"/>
  <c r="H36" i="5" s="1"/>
  <c r="H34" i="5"/>
  <c r="O55" i="5"/>
  <c r="R17" i="6" l="1"/>
  <c r="M19" i="5"/>
  <c r="N36" i="6"/>
  <c r="R36" i="6" s="1"/>
  <c r="R34" i="6"/>
  <c r="D36" i="6"/>
  <c r="H36" i="6" s="1"/>
  <c r="H34" i="6"/>
  <c r="I50" i="6"/>
  <c r="M50" i="6" s="1"/>
  <c r="M48" i="6"/>
  <c r="I36" i="6"/>
  <c r="M36" i="6" s="1"/>
  <c r="M34" i="6"/>
  <c r="N50" i="6"/>
  <c r="R50" i="6" s="1"/>
  <c r="R53" i="6" s="1"/>
  <c r="R48" i="6"/>
  <c r="D50" i="6"/>
  <c r="H50" i="6" s="1"/>
  <c r="H48" i="6"/>
  <c r="E48" i="4"/>
  <c r="H46" i="4"/>
  <c r="I62" i="4"/>
  <c r="M62" i="4" s="1"/>
  <c r="M60" i="4"/>
  <c r="I48" i="4"/>
  <c r="M48" i="4" s="1"/>
  <c r="M46" i="4"/>
  <c r="R29" i="4"/>
  <c r="N62" i="4"/>
  <c r="R62" i="4" s="1"/>
  <c r="R65" i="4" s="1"/>
  <c r="R60" i="4"/>
  <c r="N48" i="4"/>
  <c r="R48" i="4" s="1"/>
  <c r="R46" i="4"/>
  <c r="N52" i="5"/>
  <c r="R52" i="5" s="1"/>
  <c r="R55" i="5" s="1"/>
  <c r="R50" i="5"/>
  <c r="I38" i="5"/>
  <c r="M38" i="5" s="1"/>
  <c r="M36" i="5"/>
  <c r="H19" i="5"/>
  <c r="R19" i="5"/>
  <c r="H21" i="5"/>
  <c r="I52" i="5"/>
  <c r="M52" i="5" s="1"/>
  <c r="M55" i="5" s="1"/>
  <c r="M50" i="5"/>
  <c r="N38" i="5"/>
  <c r="R38" i="5" s="1"/>
  <c r="R36" i="5"/>
  <c r="N4" i="11"/>
  <c r="K4" i="11"/>
  <c r="P5" i="11" s="1"/>
  <c r="J4" i="11"/>
  <c r="O5" i="11" s="1"/>
  <c r="I4" i="11"/>
  <c r="H4" i="11"/>
  <c r="F4" i="11"/>
  <c r="E4" i="11"/>
  <c r="D4" i="11"/>
  <c r="C4" i="11"/>
  <c r="M13" i="11"/>
  <c r="R14" i="11" s="1"/>
  <c r="K13" i="11"/>
  <c r="P14" i="11" s="1"/>
  <c r="J13" i="11"/>
  <c r="O14" i="11" s="1"/>
  <c r="I13" i="11"/>
  <c r="H13" i="11"/>
  <c r="F13" i="11"/>
  <c r="E13" i="11"/>
  <c r="D13" i="11"/>
  <c r="C13" i="11"/>
  <c r="N40" i="11"/>
  <c r="M40" i="11"/>
  <c r="R41" i="11" s="1"/>
  <c r="K40" i="11"/>
  <c r="P41" i="11" s="1"/>
  <c r="J40" i="11"/>
  <c r="O41" i="11" s="1"/>
  <c r="I40" i="11"/>
  <c r="H40" i="11"/>
  <c r="G40" i="11"/>
  <c r="L41" i="11" s="1"/>
  <c r="F40" i="11"/>
  <c r="E40" i="11"/>
  <c r="D40" i="11"/>
  <c r="C40" i="11"/>
  <c r="N31" i="11"/>
  <c r="M31" i="11"/>
  <c r="R32" i="11" s="1"/>
  <c r="K31" i="11"/>
  <c r="P32" i="11" s="1"/>
  <c r="J31" i="11"/>
  <c r="O32" i="11" s="1"/>
  <c r="I31" i="11"/>
  <c r="H31" i="11"/>
  <c r="G31" i="11"/>
  <c r="L32" i="11" s="1"/>
  <c r="F31" i="11"/>
  <c r="E31" i="11"/>
  <c r="D31" i="11"/>
  <c r="C31" i="11"/>
  <c r="Q34" i="13" l="1"/>
  <c r="M32" i="11"/>
  <c r="R19" i="6"/>
  <c r="R21" i="6"/>
  <c r="R24" i="6" s="1"/>
  <c r="R39" i="6"/>
  <c r="R31" i="4"/>
  <c r="R33" i="4"/>
  <c r="R36" i="4" s="1"/>
  <c r="R51" i="4"/>
  <c r="M21" i="5"/>
  <c r="R21" i="5"/>
  <c r="M23" i="5"/>
  <c r="M26" i="5" s="1"/>
  <c r="R41" i="5"/>
  <c r="R23" i="5"/>
  <c r="N32" i="11"/>
  <c r="N41" i="11"/>
  <c r="H5" i="11"/>
  <c r="M14" i="11"/>
  <c r="M5" i="11"/>
  <c r="M41" i="11"/>
  <c r="N14" i="11"/>
  <c r="N5" i="11"/>
  <c r="D24" i="5"/>
  <c r="D34" i="4"/>
  <c r="Q36" i="13" l="1"/>
  <c r="R26" i="5"/>
  <c r="Q38" i="13"/>
  <c r="Q41" i="13" s="1"/>
  <c r="O18" i="4"/>
  <c r="O36" i="4"/>
  <c r="C39" i="13"/>
  <c r="O15" i="6" l="1"/>
  <c r="O16" i="6"/>
  <c r="N33" i="13" s="1"/>
  <c r="O17" i="6"/>
  <c r="N34" i="13" s="1"/>
  <c r="O18" i="6"/>
  <c r="N35" i="13" s="1"/>
  <c r="O19" i="6"/>
  <c r="N36" i="13" s="1"/>
  <c r="O22" i="6"/>
  <c r="N39" i="13" s="1"/>
  <c r="O21" i="6"/>
  <c r="O7" i="6" l="1"/>
  <c r="N32" i="13"/>
  <c r="O24" i="6"/>
  <c r="N38" i="13" l="1"/>
  <c r="N41" i="13" s="1"/>
  <c r="O26" i="5"/>
  <c r="O41" i="5"/>
  <c r="C26" i="13"/>
  <c r="D26" i="13"/>
  <c r="E26" i="13"/>
  <c r="F26" i="13"/>
  <c r="H26" i="13"/>
  <c r="I26" i="13"/>
  <c r="J26" i="13"/>
  <c r="K26" i="13"/>
  <c r="M26" i="13"/>
  <c r="G22" i="6" l="1"/>
  <c r="I22" i="6"/>
  <c r="J22" i="6"/>
  <c r="K22" i="6"/>
  <c r="L22" i="6"/>
  <c r="N22" i="6"/>
  <c r="F22" i="6"/>
  <c r="E22" i="6"/>
  <c r="M15" i="6"/>
  <c r="N15" i="6"/>
  <c r="N7" i="6" s="1"/>
  <c r="M16" i="6"/>
  <c r="N16" i="6"/>
  <c r="M17" i="6"/>
  <c r="N17" i="6"/>
  <c r="M18" i="6"/>
  <c r="N18" i="6"/>
  <c r="M19" i="6"/>
  <c r="N19" i="6"/>
  <c r="I15" i="6"/>
  <c r="J15" i="6"/>
  <c r="K15" i="6"/>
  <c r="L15" i="6"/>
  <c r="I16" i="6"/>
  <c r="J16" i="6"/>
  <c r="K16" i="6"/>
  <c r="L16" i="6"/>
  <c r="I17" i="6"/>
  <c r="J17" i="6"/>
  <c r="K17" i="6"/>
  <c r="L17" i="6"/>
  <c r="I18" i="6"/>
  <c r="J18" i="6"/>
  <c r="K18" i="6"/>
  <c r="L18" i="6"/>
  <c r="I19" i="6"/>
  <c r="J19" i="6"/>
  <c r="K19" i="6"/>
  <c r="L19" i="6"/>
  <c r="H15" i="6"/>
  <c r="H16" i="6"/>
  <c r="H17" i="6"/>
  <c r="H18" i="6"/>
  <c r="H19" i="6"/>
  <c r="G15" i="6"/>
  <c r="G16" i="6"/>
  <c r="G17" i="6"/>
  <c r="G18" i="6"/>
  <c r="G19" i="6"/>
  <c r="E15" i="6"/>
  <c r="F15" i="6"/>
  <c r="E16" i="6"/>
  <c r="F16" i="6"/>
  <c r="E17" i="6"/>
  <c r="F17" i="6"/>
  <c r="E18" i="6"/>
  <c r="F18" i="6"/>
  <c r="E19" i="6"/>
  <c r="F19" i="6"/>
  <c r="D16" i="6"/>
  <c r="D17" i="6"/>
  <c r="D18" i="6"/>
  <c r="D19" i="6"/>
  <c r="D15" i="6"/>
  <c r="D31" i="4"/>
  <c r="D30" i="4"/>
  <c r="D29" i="4"/>
  <c r="D28" i="4"/>
  <c r="D27" i="4"/>
  <c r="D21" i="5"/>
  <c r="D20" i="5"/>
  <c r="D19" i="5"/>
  <c r="D18" i="5"/>
  <c r="D17" i="5"/>
  <c r="D8" i="5" s="1"/>
  <c r="H22" i="6" l="1"/>
  <c r="M22" i="6"/>
  <c r="C35" i="13"/>
  <c r="C36" i="13"/>
  <c r="C33" i="13"/>
  <c r="C32" i="13"/>
  <c r="C34" i="13"/>
  <c r="K21" i="5"/>
  <c r="G19" i="5"/>
  <c r="L19" i="5"/>
  <c r="G34" i="4"/>
  <c r="H34" i="4"/>
  <c r="I34" i="4"/>
  <c r="J34" i="4"/>
  <c r="K34" i="4"/>
  <c r="L34" i="4"/>
  <c r="M34" i="4"/>
  <c r="N34" i="4"/>
  <c r="F34" i="4"/>
  <c r="E34" i="4"/>
  <c r="E27" i="4"/>
  <c r="F27" i="4"/>
  <c r="G27" i="4"/>
  <c r="H27" i="4"/>
  <c r="I27" i="4"/>
  <c r="J27" i="4"/>
  <c r="K27" i="4"/>
  <c r="L27" i="4"/>
  <c r="L18" i="4" s="1"/>
  <c r="M27" i="4"/>
  <c r="N27" i="4"/>
  <c r="E28" i="4"/>
  <c r="F28" i="4"/>
  <c r="G28" i="4"/>
  <c r="H28" i="4"/>
  <c r="G33" i="13" s="1"/>
  <c r="I28" i="4"/>
  <c r="J28" i="4"/>
  <c r="K28" i="4"/>
  <c r="L28" i="4"/>
  <c r="M28" i="4"/>
  <c r="N28" i="4"/>
  <c r="E29" i="4"/>
  <c r="F29" i="4"/>
  <c r="G29" i="4"/>
  <c r="H29" i="4"/>
  <c r="I29" i="4"/>
  <c r="J29" i="4"/>
  <c r="K29" i="4"/>
  <c r="L29" i="4"/>
  <c r="M29" i="4"/>
  <c r="N29" i="4"/>
  <c r="E30" i="4"/>
  <c r="F30" i="4"/>
  <c r="G30" i="4"/>
  <c r="H30" i="4"/>
  <c r="I30" i="4"/>
  <c r="J30" i="4"/>
  <c r="K30" i="4"/>
  <c r="L30" i="4"/>
  <c r="M30" i="4"/>
  <c r="L35" i="13" s="1"/>
  <c r="N30" i="4"/>
  <c r="E31" i="4"/>
  <c r="G31" i="4"/>
  <c r="H31" i="4"/>
  <c r="I31" i="4"/>
  <c r="J31" i="4"/>
  <c r="K31" i="4"/>
  <c r="L31" i="4"/>
  <c r="N31" i="4"/>
  <c r="L65" i="4"/>
  <c r="K65" i="4"/>
  <c r="J65" i="4"/>
  <c r="G65" i="4"/>
  <c r="E62" i="4"/>
  <c r="D62" i="4"/>
  <c r="N51" i="4"/>
  <c r="D48" i="4"/>
  <c r="H48" i="4" s="1"/>
  <c r="L24" i="5"/>
  <c r="N24" i="5"/>
  <c r="M39" i="13" s="1"/>
  <c r="K24" i="5"/>
  <c r="J24" i="5"/>
  <c r="I24" i="5"/>
  <c r="G24" i="5"/>
  <c r="F24" i="5"/>
  <c r="E24" i="5"/>
  <c r="D52" i="5"/>
  <c r="H52" i="5" s="1"/>
  <c r="H55" i="5" s="1"/>
  <c r="I17" i="5"/>
  <c r="I8" i="5" s="1"/>
  <c r="J17" i="5"/>
  <c r="J8" i="5" s="1"/>
  <c r="K17" i="5"/>
  <c r="K8" i="5" s="1"/>
  <c r="L17" i="5"/>
  <c r="L8" i="5" s="1"/>
  <c r="N17" i="5"/>
  <c r="N8" i="5" s="1"/>
  <c r="I18" i="5"/>
  <c r="J18" i="5"/>
  <c r="K18" i="5"/>
  <c r="L18" i="5"/>
  <c r="N18" i="5"/>
  <c r="I19" i="5"/>
  <c r="J19" i="5"/>
  <c r="K19" i="5"/>
  <c r="N19" i="5"/>
  <c r="I20" i="5"/>
  <c r="J20" i="5"/>
  <c r="K20" i="5"/>
  <c r="L20" i="5"/>
  <c r="N20" i="5"/>
  <c r="I21" i="5"/>
  <c r="J21" i="5"/>
  <c r="L21" i="5"/>
  <c r="N21" i="5"/>
  <c r="G17" i="5"/>
  <c r="G8" i="5" s="1"/>
  <c r="G18" i="5"/>
  <c r="G20" i="5"/>
  <c r="G21" i="5"/>
  <c r="F17" i="5"/>
  <c r="F8" i="5" s="1"/>
  <c r="F18" i="5"/>
  <c r="F19" i="5"/>
  <c r="F20" i="5"/>
  <c r="F21" i="5"/>
  <c r="E17" i="5"/>
  <c r="E8" i="5" s="1"/>
  <c r="E18" i="5"/>
  <c r="E19" i="5"/>
  <c r="E20" i="5"/>
  <c r="E21" i="5"/>
  <c r="L23" i="5"/>
  <c r="I23" i="5"/>
  <c r="E23" i="5"/>
  <c r="N23" i="5"/>
  <c r="J23" i="5"/>
  <c r="G23" i="5"/>
  <c r="F23" i="5"/>
  <c r="D38" i="5"/>
  <c r="H38" i="5" s="1"/>
  <c r="K35" i="13" l="1"/>
  <c r="I35" i="13"/>
  <c r="I34" i="13"/>
  <c r="H35" i="13"/>
  <c r="F33" i="13"/>
  <c r="J35" i="13"/>
  <c r="K33" i="13"/>
  <c r="D65" i="4"/>
  <c r="H62" i="4"/>
  <c r="H23" i="5"/>
  <c r="H26" i="5" s="1"/>
  <c r="J33" i="13"/>
  <c r="H39" i="13"/>
  <c r="L39" i="13"/>
  <c r="E33" i="13"/>
  <c r="G39" i="13"/>
  <c r="D39" i="13"/>
  <c r="E35" i="13"/>
  <c r="I33" i="13"/>
  <c r="K39" i="13"/>
  <c r="D35" i="13"/>
  <c r="G35" i="13"/>
  <c r="E39" i="13"/>
  <c r="I39" i="13"/>
  <c r="D33" i="13"/>
  <c r="F35" i="13"/>
  <c r="K36" i="13"/>
  <c r="L33" i="13"/>
  <c r="H33" i="13"/>
  <c r="F39" i="13"/>
  <c r="J39" i="13"/>
  <c r="D51" i="4"/>
  <c r="D33" i="4"/>
  <c r="L32" i="13"/>
  <c r="H32" i="13"/>
  <c r="G32" i="13"/>
  <c r="M35" i="13"/>
  <c r="M33" i="13"/>
  <c r="D32" i="13"/>
  <c r="J32" i="13"/>
  <c r="G36" i="13"/>
  <c r="E32" i="13"/>
  <c r="F32" i="13"/>
  <c r="I32" i="13"/>
  <c r="F36" i="13"/>
  <c r="M32" i="13"/>
  <c r="K32" i="13"/>
  <c r="D23" i="5"/>
  <c r="M36" i="13"/>
  <c r="H36" i="13"/>
  <c r="J34" i="13"/>
  <c r="F34" i="13"/>
  <c r="E34" i="13"/>
  <c r="J36" i="13"/>
  <c r="I36" i="13"/>
  <c r="D36" i="13"/>
  <c r="M34" i="13"/>
  <c r="L34" i="13"/>
  <c r="H34" i="13"/>
  <c r="D34" i="13"/>
  <c r="K34" i="13"/>
  <c r="G34" i="13"/>
  <c r="F51" i="4"/>
  <c r="G51" i="4"/>
  <c r="G33" i="4"/>
  <c r="K51" i="4"/>
  <c r="K33" i="4"/>
  <c r="L51" i="4"/>
  <c r="L33" i="4"/>
  <c r="E51" i="4"/>
  <c r="E33" i="4"/>
  <c r="I51" i="4"/>
  <c r="I33" i="4"/>
  <c r="M51" i="4"/>
  <c r="J51" i="4"/>
  <c r="J33" i="4"/>
  <c r="H51" i="4"/>
  <c r="F39" i="6"/>
  <c r="F21" i="6"/>
  <c r="N39" i="6"/>
  <c r="N21" i="6"/>
  <c r="K39" i="6"/>
  <c r="K21" i="6"/>
  <c r="E39" i="6"/>
  <c r="E21" i="6"/>
  <c r="I39" i="6"/>
  <c r="I21" i="6"/>
  <c r="M39" i="6"/>
  <c r="M21" i="6"/>
  <c r="J39" i="6"/>
  <c r="J21" i="6"/>
  <c r="G39" i="6"/>
  <c r="G21" i="6"/>
  <c r="D39" i="6"/>
  <c r="D21" i="6"/>
  <c r="H39" i="6"/>
  <c r="L39" i="6"/>
  <c r="L21" i="6"/>
  <c r="N65" i="4"/>
  <c r="N33" i="4"/>
  <c r="G53" i="6"/>
  <c r="L53" i="6"/>
  <c r="N53" i="6"/>
  <c r="E53" i="6"/>
  <c r="J53" i="6"/>
  <c r="F53" i="6"/>
  <c r="K53" i="6"/>
  <c r="I53" i="6"/>
  <c r="D53" i="6"/>
  <c r="H21" i="6"/>
  <c r="M31" i="4"/>
  <c r="L36" i="13" s="1"/>
  <c r="F65" i="4"/>
  <c r="F31" i="4"/>
  <c r="E36" i="13" s="1"/>
  <c r="E65" i="4"/>
  <c r="I65" i="4"/>
  <c r="M65" i="4"/>
  <c r="N55" i="5"/>
  <c r="L55" i="5"/>
  <c r="J55" i="5"/>
  <c r="I55" i="5"/>
  <c r="G55" i="5"/>
  <c r="F55" i="5"/>
  <c r="E55" i="5"/>
  <c r="D55" i="5"/>
  <c r="N41" i="5"/>
  <c r="L41" i="5"/>
  <c r="K41" i="5"/>
  <c r="J41" i="5"/>
  <c r="I41" i="5"/>
  <c r="G41" i="5"/>
  <c r="F41" i="5"/>
  <c r="E41" i="5"/>
  <c r="D41" i="5"/>
  <c r="M41" i="5"/>
  <c r="H41" i="5"/>
  <c r="M38" i="13" l="1"/>
  <c r="M41" i="13" s="1"/>
  <c r="D38" i="13"/>
  <c r="D41" i="13" s="1"/>
  <c r="K23" i="5"/>
  <c r="J38" i="13" s="1"/>
  <c r="J41" i="13" s="1"/>
  <c r="C38" i="13"/>
  <c r="C41" i="13" s="1"/>
  <c r="I38" i="13"/>
  <c r="I41" i="13" s="1"/>
  <c r="H38" i="13"/>
  <c r="H41" i="13" s="1"/>
  <c r="M33" i="4"/>
  <c r="F33" i="4"/>
  <c r="E38" i="13" s="1"/>
  <c r="E41" i="13" s="1"/>
  <c r="K38" i="13"/>
  <c r="K41" i="13" s="1"/>
  <c r="F38" i="13"/>
  <c r="F41" i="13" s="1"/>
  <c r="M53" i="6"/>
  <c r="H53" i="6"/>
  <c r="K55" i="5"/>
  <c r="L38" i="13" l="1"/>
  <c r="L41" i="13" s="1"/>
  <c r="H65" i="4"/>
  <c r="H33" i="4"/>
  <c r="G38" i="13" s="1"/>
  <c r="G41" i="13" s="1"/>
  <c r="K32" i="11" l="1"/>
  <c r="J32" i="11"/>
  <c r="I32" i="11"/>
  <c r="H32" i="11"/>
  <c r="I41" i="11"/>
  <c r="I5" i="11"/>
  <c r="K5" i="11"/>
  <c r="J5" i="11"/>
  <c r="H14" i="11"/>
  <c r="I14" i="11"/>
  <c r="J14" i="11"/>
  <c r="K14" i="11"/>
  <c r="J41" i="11" l="1"/>
  <c r="K41" i="11"/>
  <c r="H41" i="11"/>
  <c r="G26" i="13" l="1"/>
  <c r="L26" i="13" l="1"/>
  <c r="E18" i="4" l="1"/>
  <c r="E16" i="4" s="1"/>
  <c r="F18" i="4"/>
  <c r="F16" i="4" s="1"/>
  <c r="G18" i="4"/>
  <c r="G16" i="4" s="1"/>
  <c r="I18" i="4"/>
  <c r="I16" i="4" s="1"/>
  <c r="J18" i="4"/>
  <c r="J16" i="4" s="1"/>
  <c r="K18" i="4"/>
  <c r="K16" i="4" s="1"/>
  <c r="L16" i="4"/>
  <c r="N18" i="4"/>
  <c r="N16" i="4" s="1"/>
  <c r="D18" i="4"/>
  <c r="D16" i="4" s="1"/>
  <c r="M15" i="4"/>
  <c r="M14" i="4"/>
  <c r="M13" i="4"/>
  <c r="M12" i="4"/>
  <c r="M11" i="4"/>
  <c r="M10" i="4"/>
  <c r="M9" i="4"/>
  <c r="M7" i="4"/>
  <c r="M6" i="4"/>
  <c r="M5" i="4"/>
  <c r="M4" i="4"/>
  <c r="H5" i="4"/>
  <c r="H6" i="4"/>
  <c r="H7" i="4"/>
  <c r="H9" i="4"/>
  <c r="H10" i="4"/>
  <c r="H11" i="4"/>
  <c r="H12" i="4"/>
  <c r="H13" i="4"/>
  <c r="H14" i="4"/>
  <c r="H15" i="4"/>
  <c r="H4" i="4"/>
  <c r="D7" i="6"/>
  <c r="E7" i="6"/>
  <c r="F7" i="6"/>
  <c r="G7" i="6"/>
  <c r="I7" i="6"/>
  <c r="J7" i="6"/>
  <c r="K7" i="6"/>
  <c r="L7" i="6"/>
  <c r="N24" i="6"/>
  <c r="L24" i="6"/>
  <c r="K24" i="6"/>
  <c r="J24" i="6"/>
  <c r="I24" i="6"/>
  <c r="G24" i="6"/>
  <c r="F24" i="6"/>
  <c r="E24" i="6"/>
  <c r="D24" i="6"/>
  <c r="M7" i="6"/>
  <c r="H7" i="6"/>
  <c r="N36" i="4"/>
  <c r="L36" i="4"/>
  <c r="K36" i="4"/>
  <c r="J36" i="4"/>
  <c r="I36" i="4"/>
  <c r="G36" i="4"/>
  <c r="F36" i="4"/>
  <c r="E36" i="4"/>
  <c r="D36" i="4"/>
  <c r="M18" i="4"/>
  <c r="H18" i="4"/>
  <c r="N26" i="5"/>
  <c r="L26" i="5"/>
  <c r="K26" i="5"/>
  <c r="J26" i="5"/>
  <c r="I26" i="5"/>
  <c r="G26" i="5"/>
  <c r="F26" i="5"/>
  <c r="E26" i="5"/>
  <c r="D26" i="5"/>
  <c r="M16" i="4" l="1"/>
  <c r="H16" i="4"/>
  <c r="H24" i="6"/>
  <c r="M24" i="6"/>
  <c r="M36" i="4"/>
  <c r="H36" i="4"/>
  <c r="G14" i="19" l="1"/>
</calcChain>
</file>

<file path=xl/sharedStrings.xml><?xml version="1.0" encoding="utf-8"?>
<sst xmlns="http://schemas.openxmlformats.org/spreadsheetml/2006/main" count="589" uniqueCount="247">
  <si>
    <t>Total</t>
  </si>
  <si>
    <t>1Q2014</t>
  </si>
  <si>
    <t>2Q2014</t>
  </si>
  <si>
    <t>3Q2014</t>
  </si>
  <si>
    <t>4Q2014</t>
  </si>
  <si>
    <t>1Q2015</t>
  </si>
  <si>
    <t>2Q2015</t>
  </si>
  <si>
    <t>3Q2015</t>
  </si>
  <si>
    <t>4Q2015</t>
  </si>
  <si>
    <t>1Q2016</t>
  </si>
  <si>
    <t>EBITDA</t>
  </si>
  <si>
    <t>% SAAM</t>
  </si>
  <si>
    <t>ITI</t>
  </si>
  <si>
    <t>TMAZ</t>
  </si>
  <si>
    <t xml:space="preserve">TPG </t>
  </si>
  <si>
    <t>FIT</t>
  </si>
  <si>
    <t>STI</t>
  </si>
  <si>
    <t>SVTI</t>
  </si>
  <si>
    <t>ATI</t>
  </si>
  <si>
    <t>TPA</t>
  </si>
  <si>
    <t>Corral</t>
  </si>
  <si>
    <t>Chile</t>
  </si>
  <si>
    <t>PBV</t>
  </si>
  <si>
    <t>Drivers</t>
  </si>
  <si>
    <t>México</t>
  </si>
  <si>
    <t>Uruguay</t>
  </si>
  <si>
    <t>Ecuador</t>
  </si>
  <si>
    <t>Guatemala</t>
  </si>
  <si>
    <t>Costa Rica</t>
  </si>
  <si>
    <t>Honduras</t>
  </si>
  <si>
    <t>Iquique Terminal Internacional</t>
  </si>
  <si>
    <t>San Vicente Terminal Internacional</t>
  </si>
  <si>
    <t>San Antonio Terminal Internacional</t>
  </si>
  <si>
    <t>Antofagasta Terminal Internacional</t>
  </si>
  <si>
    <t>Terminal Puerto Arica</t>
  </si>
  <si>
    <t>Portuaria Corral</t>
  </si>
  <si>
    <t>Colombia</t>
  </si>
  <si>
    <t>Estados Unidos</t>
  </si>
  <si>
    <t>Terminal Portuario de Guayaquil</t>
  </si>
  <si>
    <t>Terminal Marítima de Mazatlán</t>
  </si>
  <si>
    <t>Puerto de Buenavista</t>
  </si>
  <si>
    <t>Florida International Terminal</t>
  </si>
  <si>
    <t>TPG</t>
  </si>
  <si>
    <t>SAAM</t>
  </si>
  <si>
    <t>MUS$</t>
  </si>
  <si>
    <t>YOY</t>
  </si>
  <si>
    <t>(2) Gate in-out</t>
  </si>
  <si>
    <t>YoY</t>
  </si>
  <si>
    <t xml:space="preserve">TEUs </t>
  </si>
  <si>
    <t>SMSAAM</t>
  </si>
  <si>
    <t>Free Float</t>
  </si>
  <si>
    <t>www.saam.com</t>
  </si>
  <si>
    <t>Bloomberg</t>
  </si>
  <si>
    <t>SMSAAM CI</t>
  </si>
  <si>
    <t>Sociedad Matriz SAAM S.A.</t>
  </si>
  <si>
    <t>CL0001856989</t>
  </si>
  <si>
    <t>ISIN</t>
  </si>
  <si>
    <t>Índice</t>
  </si>
  <si>
    <t>Trimestral</t>
  </si>
  <si>
    <t>IFRS</t>
  </si>
  <si>
    <t>SAAM Chile</t>
  </si>
  <si>
    <t>2Q2016</t>
  </si>
  <si>
    <t>México (1)</t>
  </si>
  <si>
    <t>Canadá (1)</t>
  </si>
  <si>
    <t>Panamá (1)</t>
  </si>
  <si>
    <t>Brasil (2)</t>
  </si>
  <si>
    <t>Chile LNG</t>
  </si>
  <si>
    <t>Chile /Argentina TABSA</t>
  </si>
  <si>
    <t>3Q2016</t>
  </si>
  <si>
    <t>4Q2016</t>
  </si>
  <si>
    <t>Business Description</t>
  </si>
  <si>
    <t>Financial Statement</t>
  </si>
  <si>
    <t>Balance</t>
  </si>
  <si>
    <t>Towage</t>
  </si>
  <si>
    <t>Port Terminals</t>
  </si>
  <si>
    <t>Logistics</t>
  </si>
  <si>
    <t>Towage Volume</t>
  </si>
  <si>
    <t>Port Volume</t>
  </si>
  <si>
    <t>Logistic Volume</t>
  </si>
  <si>
    <t>Cash and Financial Debt</t>
  </si>
  <si>
    <t>Shares outstanding</t>
  </si>
  <si>
    <t>Web Page</t>
  </si>
  <si>
    <t>Santiago Stock Exchange</t>
  </si>
  <si>
    <t>Report</t>
  </si>
  <si>
    <t>Periodicity</t>
  </si>
  <si>
    <t>Accounting Standars</t>
  </si>
  <si>
    <t>Currency</t>
  </si>
  <si>
    <t>This presentation provides general information about Sociedad Matriz SAAM S.A. (“SMSAAM”) and related companies. It consists of summarized information and does not purport to be complete. It is not intended to be relied upon as advice to potential investors. No representation or warranties, express or implied, are made as to, and no reliance should be placed on, the accuracy, fairness or completeness of the information presented or contained herein. Neither SMSAAM nor any of its related companies, advisers or representatives, accepts any responsibility whatsoever for any loss or damage arising from any information presented or contained in this presentation nor do they make any undertaking to update any such information subsequent to the date hereof. Each investor must conduct and rely on its own evaluation when making an investment decision; this presentation does not constitute legal tax or investment advice. This presentation does not constitute an offer or invitation or solicitation of an offer, to subscribe or purchase any shares or securities. Neither this presentation nor anything contained herein shall constitute the basis of any agreement, contract or commitment whatsoever.</t>
  </si>
  <si>
    <t>Home</t>
  </si>
  <si>
    <t>Main Drivers by Business</t>
  </si>
  <si>
    <t>Division</t>
  </si>
  <si>
    <t>Tugboats</t>
  </si>
  <si>
    <t>Port maneuvers  + Special operations  +  Offshore Revenues</t>
  </si>
  <si>
    <t>Tons / TEUs</t>
  </si>
  <si>
    <t>Revenues by Business</t>
  </si>
  <si>
    <t>Tugboats Division</t>
  </si>
  <si>
    <t>Country</t>
  </si>
  <si>
    <t xml:space="preserve">Main Businesses </t>
  </si>
  <si>
    <t>Subsidiary</t>
  </si>
  <si>
    <t>Towage / Offshore</t>
  </si>
  <si>
    <t xml:space="preserve">Towage </t>
  </si>
  <si>
    <t>Towage / Barge services</t>
  </si>
  <si>
    <t>Affiliate</t>
  </si>
  <si>
    <t>Ferries</t>
  </si>
  <si>
    <t>(1) SAAM SMIT Towage  Joint Venture Norte with Boskalis</t>
  </si>
  <si>
    <t>(2) SAAM SMIT Towage  Joint Venture Brasil with Boskalis</t>
  </si>
  <si>
    <t xml:space="preserve">Port Terminals Division </t>
  </si>
  <si>
    <t>Company</t>
  </si>
  <si>
    <t>Main Cargo</t>
  </si>
  <si>
    <t xml:space="preserve"> Concession Ends</t>
  </si>
  <si>
    <t xml:space="preserve">Subsidiary </t>
  </si>
  <si>
    <t>Containers</t>
  </si>
  <si>
    <t xml:space="preserve">2024+ 5-year extension option </t>
  </si>
  <si>
    <t xml:space="preserve">Contaniers /Bulk </t>
  </si>
  <si>
    <t>Bulk</t>
  </si>
  <si>
    <t>Privately owned</t>
  </si>
  <si>
    <t>Containers / Breakbulk cargo</t>
  </si>
  <si>
    <t xml:space="preserve">2032 + 5-year extension option </t>
  </si>
  <si>
    <t xml:space="preserve">2025+ two extension options for 5-years each </t>
  </si>
  <si>
    <t xml:space="preserve">Logistics Division </t>
  </si>
  <si>
    <t>Main Businesses</t>
  </si>
  <si>
    <t>Consolidated Financial Statement (Ths US$)</t>
  </si>
  <si>
    <t>Operating revenues</t>
  </si>
  <si>
    <t>Cost of sales</t>
  </si>
  <si>
    <t>Gross margin</t>
  </si>
  <si>
    <t>Administrative expenses</t>
  </si>
  <si>
    <t>Operating result</t>
  </si>
  <si>
    <t>Other income (expenses) by function</t>
  </si>
  <si>
    <t>Financial income</t>
  </si>
  <si>
    <t>Financial expenses</t>
  </si>
  <si>
    <t>Profit (loss) from equity method associated</t>
  </si>
  <si>
    <t>Exchange differences</t>
  </si>
  <si>
    <t>Gain (loss) from index adjusted units</t>
  </si>
  <si>
    <t>Gain (loss) before income tax</t>
  </si>
  <si>
    <t>Income tax</t>
  </si>
  <si>
    <t>Gain (loss) proceeding from continued operations</t>
  </si>
  <si>
    <t>Gain (loss) attributable to equity holders of parent</t>
  </si>
  <si>
    <t>Gain (loss) attributable to minority interest</t>
  </si>
  <si>
    <t>Other Indicators</t>
  </si>
  <si>
    <t>Depreciation and amortization</t>
  </si>
  <si>
    <t xml:space="preserve"> EBITDA Margin</t>
  </si>
  <si>
    <t>Financial Statement (Ths US$)  Consolidated Companies  and affiliated companies (*)</t>
  </si>
  <si>
    <t>EBITDA Margin</t>
  </si>
  <si>
    <t>(*) Consolidated Companies at 100% and affiliated companies at their proportional value</t>
  </si>
  <si>
    <t>Balance (Ths US$)</t>
  </si>
  <si>
    <t>Cash and cash equivalents</t>
  </si>
  <si>
    <t>Other current assets</t>
  </si>
  <si>
    <t>Current assets</t>
  </si>
  <si>
    <t>Property, plant &amp; equipment (net)</t>
  </si>
  <si>
    <t>Other non-current assets</t>
  </si>
  <si>
    <t>Non-current assets</t>
  </si>
  <si>
    <t>Total assets</t>
  </si>
  <si>
    <t>Other current financial liabilities</t>
  </si>
  <si>
    <t>Current concession liabilities</t>
  </si>
  <si>
    <t>Other current liabilities</t>
  </si>
  <si>
    <t>Current liabilities</t>
  </si>
  <si>
    <t>Other non-current financial liabilities</t>
  </si>
  <si>
    <t>Non-current concession liabilities</t>
  </si>
  <si>
    <t>Other non-current liabilities</t>
  </si>
  <si>
    <t>Non-current liabilities</t>
  </si>
  <si>
    <t>Total liabilities</t>
  </si>
  <si>
    <t>Equity attributable to equity holders of parent</t>
  </si>
  <si>
    <t>Minority interest</t>
  </si>
  <si>
    <t>Total equity</t>
  </si>
  <si>
    <t>Total equity and liabilities</t>
  </si>
  <si>
    <t>Income by Companies / Country (Ths US$)(*)</t>
  </si>
  <si>
    <t>North America (1)</t>
  </si>
  <si>
    <t>Central America (2)</t>
  </si>
  <si>
    <t>(1) México and Canada. Canada as from  3Q2014.  1Q and 2Q 2014 incomes only correspond to  México</t>
  </si>
  <si>
    <t>(2) Consider Panamá, Costa Rica, Honduras y Guatemala. Panamá as from 3Q2014</t>
  </si>
  <si>
    <t>(3) Consider Chile (LNG, TABSA, RAM Chile), Brasil, Uruguay,Ecuador y Perú. SST Brasil as from 3Q2014.</t>
  </si>
  <si>
    <t>Towage Division Financial Statement (Ths US$) (*)</t>
  </si>
  <si>
    <t xml:space="preserve">Consolidated Financial Statement (Ths US$) </t>
  </si>
  <si>
    <t>Affiliates Financial Statement (THs US$)(1)</t>
  </si>
  <si>
    <t>(1) Affiliates at proportional value</t>
  </si>
  <si>
    <t>Income by Port (Ths US$)(*)</t>
  </si>
  <si>
    <t>Ports Division Financial Statement (Ths US$) (*)</t>
  </si>
  <si>
    <t>Others (2)</t>
  </si>
  <si>
    <t>(2) Others Ports Tramarsa</t>
  </si>
  <si>
    <t>Income by companies(Ths US$)(*)</t>
  </si>
  <si>
    <t>(1)Includes: Tramarsa Logística Company (Joint Venture with Romero Group in Perú), Aerosan (Joint Venture with American Airlines in Chile, Ecuador and Colombia), Reloncaví (Chile), Gertil (Uruguay), Luckymont (Uruguay) and Riluc (Uruguay).</t>
  </si>
  <si>
    <t>Logistics Division Financial Statement (Ths US$) (*)</t>
  </si>
  <si>
    <t>Maneuvers (*)</t>
  </si>
  <si>
    <t>(1) México and Canada. Canada as from  3Q2014.  1Q and 2Q 2014 maneuvers only correspond to  México</t>
  </si>
  <si>
    <t xml:space="preserve">(*) Maneuvers of Consolidated at 100% and affiliated at their proportional value. </t>
  </si>
  <si>
    <t>Consolidated Companies</t>
  </si>
  <si>
    <t>Maneuvers</t>
  </si>
  <si>
    <t xml:space="preserve">Affiliated Companies (1) </t>
  </si>
  <si>
    <t>Tons</t>
  </si>
  <si>
    <t xml:space="preserve">Cold Storage </t>
  </si>
  <si>
    <t>Storage (Square meters)</t>
  </si>
  <si>
    <t>Route Trips (Freight)</t>
  </si>
  <si>
    <t>Financial Liabilities</t>
  </si>
  <si>
    <t>Concession Liabilities</t>
  </si>
  <si>
    <t xml:space="preserve">Cash </t>
  </si>
  <si>
    <t>Annual Summary</t>
  </si>
  <si>
    <t>EBITDA (1)</t>
  </si>
  <si>
    <t>Financial Statement (Ths US$)</t>
  </si>
  <si>
    <t>Revenues (1)</t>
  </si>
  <si>
    <t>(1) Consolidated Companies at 100% and affiliated companies at their proportional value</t>
  </si>
  <si>
    <t>Volume</t>
  </si>
  <si>
    <t>Towage Division Maneuvers (1)</t>
  </si>
  <si>
    <t>Port Terminals Division Tons (1)</t>
  </si>
  <si>
    <t>Logistics Division Storage (Square meters) (2)</t>
  </si>
  <si>
    <t>Logistics Division Route Trips (Freight)(2)</t>
  </si>
  <si>
    <t>HOME</t>
  </si>
  <si>
    <t>(2) Consolidated Companies</t>
  </si>
  <si>
    <t>Caldera</t>
  </si>
  <si>
    <t>Sociedad Portuaria de Caldera SPC / SPGC</t>
  </si>
  <si>
    <t>2026 + extension option: SPC 5 years /  SPGC 30 years</t>
  </si>
  <si>
    <t>1Q2017</t>
  </si>
  <si>
    <t>Caldera (3)</t>
  </si>
  <si>
    <t>(1) Tisur was bought in November 2015, operated through Tramarsa. On 4Q2015, only November and December were included.</t>
  </si>
  <si>
    <t>Caldera (4)</t>
  </si>
  <si>
    <t>(1) Volumes at 100%</t>
  </si>
  <si>
    <t>(2) Affiliates volume at proportional value</t>
  </si>
  <si>
    <t>Affiliates Tons(2)</t>
  </si>
  <si>
    <t>Consolidated Tons (1)</t>
  </si>
  <si>
    <t>(4) Caldera´s volume since February 2017</t>
  </si>
  <si>
    <t>(3) TISUR´s volume since November 2015</t>
  </si>
  <si>
    <t>TISUR (3)</t>
  </si>
  <si>
    <t>Consolidated TEUs (1)</t>
  </si>
  <si>
    <t>Affiliates TEUs (2)</t>
  </si>
  <si>
    <t>2Q2017</t>
  </si>
  <si>
    <t>Luckymont</t>
  </si>
  <si>
    <t>Warehousing</t>
  </si>
  <si>
    <t>Reloncaví</t>
  </si>
  <si>
    <r>
      <t xml:space="preserve">Aerosan </t>
    </r>
    <r>
      <rPr>
        <vertAlign val="superscript"/>
        <sz val="8.5"/>
        <color theme="1"/>
        <rFont val="Calibri"/>
        <family val="2"/>
      </rPr>
      <t>(1)</t>
    </r>
  </si>
  <si>
    <r>
      <t xml:space="preserve">Aronem </t>
    </r>
    <r>
      <rPr>
        <vertAlign val="superscript"/>
        <sz val="8.5"/>
        <color theme="1"/>
        <rFont val="Calibri"/>
        <family val="2"/>
      </rPr>
      <t>(1)</t>
    </r>
  </si>
  <si>
    <r>
      <t xml:space="preserve">Transaereo </t>
    </r>
    <r>
      <rPr>
        <vertAlign val="superscript"/>
        <sz val="8.5"/>
        <color theme="1"/>
        <rFont val="Calibri"/>
        <family val="2"/>
      </rPr>
      <t>(1)</t>
    </r>
  </si>
  <si>
    <t>Contract Logistics (Warehousing and Transport Management)</t>
  </si>
  <si>
    <t>Special Services</t>
  </si>
  <si>
    <t>Service to Airline C ompanies / Contract Logistics (Warehousing)</t>
  </si>
  <si>
    <t>Aerosan: Joint Venture with American Airlines in Chile, Ecuador y Colombia</t>
  </si>
  <si>
    <t>In April 2017 Tramarsa was sold. This companies had port terminals, towage and logistics business</t>
  </si>
  <si>
    <t>South America(3)(4)</t>
  </si>
  <si>
    <t>(3) Caldera was bought in February 2017. On 1Q2017 only February and March revenues were included.</t>
  </si>
  <si>
    <t>TISUR (1)(4)</t>
  </si>
  <si>
    <t>(4) Tramarsa was sold in April-2017. As a result of the sale,  incomes of Tramarsa was not recorded in May and June 2017 for the 2Q2017</t>
  </si>
  <si>
    <t>(2) Tramarsa was sold in April-2017. As a result of the sale,  incomes of Tramarsa was not recorded in May and June 2017 for the 2Q2017</t>
  </si>
  <si>
    <t>(2) Tisur was bought in November 2015, operated through Tramarsa. On 4Q2015, only November and December were included.</t>
  </si>
  <si>
    <t>Others (1)(2)</t>
  </si>
  <si>
    <t>(3) Tramarsa (TISUR and Other) was sold in April-2017. As a result of the sale,  figures of Tramarsa was not recorded in May and June 2017 for the 2Q2017</t>
  </si>
  <si>
    <t>(2) Tramarsa was sold in April-2017. As a result of the sale,  figures of Tramarsa was not recorded in May and June 2017 for the 2Q2017</t>
  </si>
  <si>
    <t>(4) Tramarsa was sold in April-2017. As a result of the sale,  volumes of Tramarsa was not recorded in May and June 2017 for the 2Q2017</t>
  </si>
  <si>
    <t>TISUR (3)(5)</t>
  </si>
  <si>
    <t>(5) Tramarsa (TISUR) was sold in April-2017. As a result of the sale,  volumes of Tramarsa was not recorded in May and June 2017 for the 2Q2017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</si>
</sst>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13">
    <numFmt numFmtId="5" formatCode="&quot;$&quot;\ #,##0;\-&quot;$&quot;\ #,##0"/>
    <numFmt numFmtId="7" formatCode="&quot;$&quot;\ #,##0.00;\-&quot;$&quot;\ #,##0.00"/>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0;\(#,##0\)"/>
    <numFmt numFmtId="165" formatCode="_(* #,##0.00_);_(* \(#,##0.00\);_(* &quot;-&quot;??_);_(@_)"/>
    <numFmt numFmtId="166" formatCode="0.0%"/>
    <numFmt numFmtId="167" formatCode="#,##0.0_);\(#,##0.0\)"/>
    <numFmt numFmtId="168" formatCode="[$$]#,##0_);\([$$]#,##0\);[$$]#,##0_);@_)"/>
    <numFmt numFmtId="169" formatCode="0.0_)\%;\(0.0\)\%;0.0_)\%;@_)_%"/>
    <numFmt numFmtId="170" formatCode="0.0\x;&quot;nm&quot;_x;&quot;nm&quot;;* @_x"/>
    <numFmt numFmtId="171" formatCode="#,##0.0_)_%;\(#,##0.0\)_%;0.0_)_%;@_)_%"/>
    <numFmt numFmtId="172" formatCode="0.00\x;&quot;nm&quot;_x;&quot;nm&quot;;* @_x"/>
    <numFmt numFmtId="173" formatCode="_ * #,##0_ ;_ * \(#,##0\)_ ;_ * &quot;-&quot;??_ ;_ @_ "/>
    <numFmt numFmtId="174" formatCode="#,##0.0_);\(#,##0.0\);#,##0.0_);@_)"/>
    <numFmt numFmtId="175" formatCode="_-&quot;£ &quot;* #,##0.00_-;\-&quot;£ &quot;* #,##0.00_-;_-&quot;£ &quot;* &quot;-&quot;??_-;_-@_-"/>
    <numFmt numFmtId="176" formatCode="&quot;£&quot;_(#,##0.00_);&quot;£&quot;\(#,##0.00\)"/>
    <numFmt numFmtId="177" formatCode="&quot;£&quot;_(#,##0.00_);&quot;£&quot;\(#,##0.00\);&quot;£&quot;_(0.00_);@_)"/>
    <numFmt numFmtId="178" formatCode="_(* #,##0\ \x_);_(* \(#,##0\ \x\);_(* &quot;-&quot;??_);_(@_)"/>
    <numFmt numFmtId="179" formatCode="&quot;$&quot;_(#,##0.00_);&quot;$&quot;\(#,##0.00\);&quot;$&quot;_(0.00_);@_)"/>
    <numFmt numFmtId="180" formatCode="_(&quot;$&quot;* #,##0.0_);_(&quot;$&quot;* \(#,##0.0\);_(&quot;$&quot;* &quot;-&quot;?_);_(@_)"/>
    <numFmt numFmtId="181" formatCode="_(&quot;$&quot;* #,##0.00_);_(&quot;$&quot;* \(#,##0.00\);_(&quot;$&quot;* &quot;-&quot;_);_(@_)"/>
    <numFmt numFmtId="182" formatCode="_(* #,##0.0\ \x_);_(* \(#,##0.0\ \x\);_(* &quot;-&quot;??_);_(@_)"/>
    <numFmt numFmtId="183" formatCode="#,##0.00_);\(#,##0.00\);0.00_);@_)"/>
    <numFmt numFmtId="184" formatCode="\€_(#,##0.00_);\€\(#,##0.00\);\€_(0.00_);@_)"/>
    <numFmt numFmtId="185" formatCode="0\x;&quot;nm&quot;_x;&quot;nm&quot;;* @_x"/>
    <numFmt numFmtId="186" formatCode="[$$]#,##0.0_);\([$$]#,##0.0\);[$$]#,##0.0_);@_)"/>
    <numFmt numFmtId="187" formatCode="0.0\x"/>
    <numFmt numFmtId="188" formatCode="#,##0_)\x;\(#,##0\)\x;0_)\x;@_)_x"/>
    <numFmt numFmtId="189" formatCode="_-&quot;£ &quot;* #,##0_-;\-&quot;£ &quot;* #,##0_-;_-&quot;£ &quot;* &quot;-&quot;_-;_-@_-"/>
    <numFmt numFmtId="190" formatCode="#,##0_)_x;\(#,##0\)_x;0_)_x;@_)_x"/>
    <numFmt numFmtId="191" formatCode="0\ &quot;bps&quot;"/>
    <numFmt numFmtId="192" formatCode="_(* #,##0.0_);_(* \(#,##0.0\);_(* &quot;-&quot;?_);_(@_)"/>
    <numFmt numFmtId="193" formatCode="0.0%;\(0.0\)%"/>
    <numFmt numFmtId="194" formatCode="#,##0;\(#,##0\);&quot;-&quot;"/>
    <numFmt numFmtId="195" formatCode="[$-409]mmmmm;@"/>
    <numFmt numFmtId="196" formatCode="#,##0.00\x;\(#,##0.00\)\x"/>
    <numFmt numFmtId="197" formatCode="0.00;[Red]0.00"/>
    <numFmt numFmtId="198" formatCode="00000000"/>
    <numFmt numFmtId="199" formatCode="\+#,##0;\-#,##0"/>
    <numFmt numFmtId="200" formatCode="0.000000000"/>
    <numFmt numFmtId="201" formatCode="_ * #,##0_ ;_ * \-#,##0_ ;_ * &quot;-&quot;_ ;_ @_ "/>
    <numFmt numFmtId="202" formatCode="_ * #,##0.00_ ;_ * \-#,##0.00_ ;_ * &quot;-&quot;??_ ;_ @_ "/>
    <numFmt numFmtId="203" formatCode="#,##0,;\-#,##0,"/>
    <numFmt numFmtId="204" formatCode="#,##0.0\ ;\(#,##0.0\)"/>
    <numFmt numFmtId="205" formatCode="#,##0\ ;\(#,##0\)"/>
    <numFmt numFmtId="206" formatCode="&quot;$&quot;&quot; &quot;#,##0_);\(&quot;$&quot;&quot; &quot;#,##0\);\-_)"/>
    <numFmt numFmtId="207" formatCode="#,##0_);\(#,##0\);\-_)"/>
    <numFmt numFmtId="208" formatCode="0.0%_);\(0.0%\);\-_)"/>
    <numFmt numFmtId="209" formatCode="0.00%_);\(0.00%\);\-_)"/>
    <numFmt numFmtId="210" formatCode="General_)"/>
    <numFmt numFmtId="211" formatCode="#,##0\ \B\P;[Red]\-#,##0\ \B\P"/>
    <numFmt numFmtId="212" formatCode="#,##0.0000"/>
    <numFmt numFmtId="213" formatCode="#,##0\ \ "/>
    <numFmt numFmtId="214" formatCode="0.0%\ \ "/>
    <numFmt numFmtId="215" formatCode="#,##0_);[Red]\(#,##0\);&quot;-&quot;_);[Blue]&quot;Error-&quot;@"/>
    <numFmt numFmtId="216" formatCode="#,##0.0_);[Red]\(#,##0.0\);&quot;-&quot;_);[Blue]&quot;Error-&quot;@"/>
    <numFmt numFmtId="217" formatCode="#,##0.00_);[Red]\(#,##0.00\);&quot;-&quot;_);[Blue]&quot;Error-&quot;@"/>
    <numFmt numFmtId="218" formatCode="&quot;£&quot;* #,##0_);[Red]&quot;£&quot;* \(#,##0\);&quot;£&quot;* &quot;-&quot;_);[Blue]&quot;Error-&quot;@"/>
    <numFmt numFmtId="219" formatCode="&quot;£&quot;* #,##0.0_);[Red]&quot;£&quot;* \(#,##0.0\);&quot;£&quot;* &quot;-&quot;_);[Blue]&quot;Error-&quot;@"/>
    <numFmt numFmtId="220" formatCode="&quot;£&quot;* #,##0.00_);[Red]&quot;£&quot;* \(#,##0.00\);&quot;£&quot;* &quot;-&quot;_);[Blue]&quot;Error-&quot;@"/>
    <numFmt numFmtId="221" formatCode="dd\ mmm\ yyyy_)"/>
    <numFmt numFmtId="222" formatCode="dd/mm/yy_)"/>
    <numFmt numFmtId="223" formatCode="0%_);[Red]\-0%_);0%_);[Blue]&quot;Error-&quot;@"/>
    <numFmt numFmtId="224" formatCode="0.0%_);[Red]\-0.0%_);0.0%_);"/>
    <numFmt numFmtId="225" formatCode="0.00%_);[Red]\-0.00%_);0.00%_);[Blue]&quot;Error-&quot;@"/>
    <numFmt numFmtId="226" formatCode="0.0%_);[Red]\-0.0%_);0.0%_);[Blue]&quot;Error-&quot;@"/>
    <numFmt numFmtId="227" formatCode="#,##0.00%_);[Red]\(#,##0.00%\)"/>
    <numFmt numFmtId="228" formatCode="#,##0.0"/>
    <numFmt numFmtId="229" formatCode="0.000_)"/>
    <numFmt numFmtId="230" formatCode="_-* #,##0_F_-;\-* #,##0_F_-;_-* &quot;-&quot;_F_-;_-@_-"/>
    <numFmt numFmtId="231" formatCode="#,##0_%_);\(#,##0\)_%;#,##0_%_);@_%_)"/>
    <numFmt numFmtId="232" formatCode="#,##0_%_);\(#,##0\)_%;**;@_%_)"/>
    <numFmt numFmtId="233" formatCode="_._.* #,##0.0_)_%;_._.* \(#,##0.0\)_%"/>
    <numFmt numFmtId="234" formatCode="_._.* #,##0.00_)_%;_._.* \(#,##0.00\)_%"/>
    <numFmt numFmtId="235" formatCode="_._.* #,##0.000_)_%;_._.* \(#,##0.000\)_%"/>
    <numFmt numFmtId="236" formatCode="_-* #,##0.00\ _€_-;\-* #,##0.00\ _€_-;_-* &quot;-&quot;??\ _€_-;_-@_-"/>
    <numFmt numFmtId="237" formatCode="#,##0.0\ \ ;[Red]\-#,##0.0\ \ "/>
    <numFmt numFmtId="238" formatCode="000"/>
    <numFmt numFmtId="239" formatCode="_(&quot;$&quot;* #,##0_);_(&quot;$&quot;* \(#,##0\);_(&quot;$&quot;* &quot;-&quot;_);_(@_)"/>
    <numFmt numFmtId="240" formatCode="#,##0.00&quot;F&quot;;\-#,##0.00&quot;F&quot;"/>
    <numFmt numFmtId="241" formatCode="_-* #,##0.00&quot;F&quot;_-;\-* #,##0.00&quot;F&quot;_-;_-* &quot;-&quot;??&quot;F&quot;_-;_-@_-"/>
    <numFmt numFmtId="242" formatCode="&quot;$&quot;#,##0_%_);\(&quot;$&quot;#,##0\)_%;&quot;$&quot;#,##0_%_);@_%_)"/>
    <numFmt numFmtId="243" formatCode="_._.&quot;zł&quot;* #,##0.0_)_%;_._.&quot;zł&quot;* \(#,##0.0\)_%"/>
    <numFmt numFmtId="244" formatCode="_._.&quot;zł&quot;* #,##0.00_)_%;_._.&quot;zł&quot;* \(#,##0.00\)_%"/>
    <numFmt numFmtId="245" formatCode="_._.&quot;zł&quot;* #,##0.000_)_%;_._.&quot;zł&quot;* \(#,##0.000\)_%"/>
    <numFmt numFmtId="246" formatCode="_-&quot;£&quot;* #,##0.00_-;\-&quot;£&quot;* #,##0.00_-;_-&quot;£&quot;* &quot;-&quot;??_-;_-@_-"/>
    <numFmt numFmtId="247" formatCode="&quot;$&quot;#,##0.00_%_);\(&quot;$&quot;#,##0.00\)_%;&quot;$&quot;#,##0.00_%_);@_%_)"/>
    <numFmt numFmtId="248" formatCode="&quot;$&quot;#,##0.0_);\(&quot;$&quot;#,##0.0\)"/>
    <numFmt numFmtId="249" formatCode="&quot;C$&quot;#,##0"/>
    <numFmt numFmtId="250" formatCode="_(* #,##0_);_(* \(#,##0\);_(* &quot;-&quot;??_);_(@_)"/>
    <numFmt numFmtId="251" formatCode="0_);\(0\)"/>
    <numFmt numFmtId="252" formatCode="_(* #,##0.0_);_(* \(#,##0.0\);_(* &quot;-&quot;??_);_(@_)"/>
    <numFmt numFmtId="253" formatCode="&quot;$&quot;#,##0"/>
    <numFmt numFmtId="254" formatCode="0.0"/>
    <numFmt numFmtId="255" formatCode="&quot;$&quot;\ #,##0.000_);\(&quot;$&quot;#,##0.000\)"/>
    <numFmt numFmtId="256" formatCode="0.000\x"/>
    <numFmt numFmtId="257" formatCode="&quot;$&quot;#,##0.0"/>
    <numFmt numFmtId="258" formatCode="0.0_);\(0.0\)"/>
    <numFmt numFmtId="259" formatCode="_(* #,##0.0_);_(* \(#,##0.0\);_(* &quot;-&quot;_);_(@_)"/>
    <numFmt numFmtId="260" formatCode="0&quot;E&quot;"/>
    <numFmt numFmtId="261" formatCode="_(* #,##0.00_);_(* \(#,##0.00\);_(* &quot;-&quot;_);_(@_)"/>
    <numFmt numFmtId="262" formatCode="&quot;$&quot;#,##0.000_);\(&quot;$&quot;#,##0.000\)"/>
    <numFmt numFmtId="263" formatCode="&quot;$&quot;#,##0.0000_);\(&quot;$&quot;#,##0.0000\)"/>
    <numFmt numFmtId="264" formatCode="0.000%"/>
    <numFmt numFmtId="265" formatCode="mm/dd/yy"/>
    <numFmt numFmtId="266" formatCode="0.0000\x"/>
    <numFmt numFmtId="267" formatCode="#,##0.000"/>
    <numFmt numFmtId="268" formatCode="#,##0.0\x"/>
    <numFmt numFmtId="269" formatCode="&quot;$&quot;#,##0.00"/>
    <numFmt numFmtId="270" formatCode="&quot;£ &quot;#,##0;\-&quot;£ &quot;#,##0"/>
    <numFmt numFmtId="271" formatCode="\$* #,##0_);[Red]\$* \(#,##0\);\$* &quot;-&quot;_);[Blue]&quot;Error-&quot;@"/>
    <numFmt numFmtId="272" formatCode="\$* #,##0.0_);[Red]\$* \(#,##0.0\);\$* &quot;-&quot;_);[Blue]&quot;Error-&quot;@"/>
    <numFmt numFmtId="273" formatCode="\$* #,##0.00_);[Red]\$* \(#,##0.00\);\$* &quot;-&quot;_);[Blue]&quot;Error-&quot;@"/>
    <numFmt numFmtId="274" formatCode="#."/>
    <numFmt numFmtId="275" formatCode="d\-mmm\-yy_)"/>
    <numFmt numFmtId="276" formatCode="mmm\-yy_)"/>
    <numFmt numFmtId="277" formatCode="m/d/yy_%_)"/>
    <numFmt numFmtId="278" formatCode="#,##0\ &quot;FB&quot;;[Red]\-#,##0\ &quot;FB&quot;"/>
    <numFmt numFmtId="279" formatCode="_(* #,###.0_);_(* \(#,###.0\);_(* &quot;-&quot;?_);_(@_)"/>
    <numFmt numFmtId="280" formatCode="_-* #,##0\ _p_t_a_-;\-* #,##0\ _p_t_a_-;_-* &quot;-&quot;\ _p_t_a_-;_-@_-"/>
    <numFmt numFmtId="281" formatCode="0_%_);\(0\)_%;0_%_);@_%_)"/>
    <numFmt numFmtId="282" formatCode="_-* #,##0\ _z_ł_-;\-* #,##0\ _z_ł_-;_-* &quot;-&quot;\ _z_ł_-;_-@_-"/>
    <numFmt numFmtId="283" formatCode="_-* #,##0\ _z_l_-;\-* #,##0\ _z_l_-;_-* &quot;-&quot;\ _z_l_-;_-@_-"/>
    <numFmt numFmtId="284" formatCode="#,##0.000_);\(#,##0.000\)"/>
    <numFmt numFmtId="285" formatCode="_ * #,##0_)_P_L_N_ ;_ * \(#,##0\)_P_L_N_ ;_ * &quot;-&quot;_)_P_L_N_ ;_ @_ "/>
    <numFmt numFmtId="286" formatCode="0&quot; min&quot;"/>
    <numFmt numFmtId="287" formatCode="_-* #,##0.00\ _z_ł_-;\-* #,##0.00\ _z_ł_-;_-* &quot;-&quot;??\ _z_ł_-;_-@_-"/>
    <numFmt numFmtId="288" formatCode="_-* #,##0.00\ _z_l_-;\-* #,##0.00\ _z_l_-;_-* &quot;-&quot;??\ _z_l_-;_-@_-"/>
    <numFmt numFmtId="289" formatCode="_ * #,##0.00_)_P_L_N_ ;_ * \(#,##0.00\)_P_L_N_ ;_ * &quot;-&quot;??_)_P_L_N_ ;_ @_ "/>
    <numFmt numFmtId="290" formatCode="0%%"/>
    <numFmt numFmtId="291" formatCode="#,"/>
    <numFmt numFmtId="292" formatCode="_-* #,##0.00\ &quot;€&quot;_-;\-* #,##0.00\ &quot;€&quot;_-;_-* &quot;-&quot;??\ &quot;€&quot;_-;_-@_-"/>
    <numFmt numFmtId="293" formatCode="_-[$€-2]* #,##0.00_-;\-[$€-2]* #,##0.00_-;_-[$€-2]* &quot;-&quot;??_-"/>
    <numFmt numFmtId="294" formatCode="_-* #,##0.00\ [$€]_-;\-* #,##0.00\ [$€]_-;_-* &quot;-&quot;??\ [$€]_-;_-@_-"/>
    <numFmt numFmtId="295" formatCode="_([$€-2]* #,##0.00_);_([$€-2]* \(#,##0.00\);_([$€-2]* &quot;-&quot;??_)"/>
    <numFmt numFmtId="296" formatCode="mmmm\-yy"/>
    <numFmt numFmtId="297" formatCode="_-[$€-2]&quot;$&quot;* #,##0.00_-;\-[$€-2]&quot;$&quot;* #,##0.00_-;_-[$€-2]&quot;$&quot;* &quot;-&quot;??_-"/>
    <numFmt numFmtId="298" formatCode="_-[$€-2]\ * #,##0.00_-;\-[$€-2]\ * #,##0.00_-;_-[$€-2]\ * &quot;-&quot;??_-"/>
    <numFmt numFmtId="299" formatCode="[$€]#,##0.00_);[Red]\([$€]#,##0.00\)"/>
    <numFmt numFmtId="300" formatCode="_(\ #,##0.0_%_);_(\ \(#,##0.0_%\);_(\ &quot; - &quot;_%_);_(@_)"/>
    <numFmt numFmtId="301" formatCode="_(\ #,##0.0%_);_(\ \(#,##0.0%\);_(\ &quot; - &quot;\%_);_(@_)"/>
    <numFmt numFmtId="302" formatCode="#,##0_);\(#,##0\);&quot; - &quot;_);@_)"/>
    <numFmt numFmtId="303" formatCode="\ #,##0.0_);\(#,##0.0\);&quot; - &quot;_);@_)"/>
    <numFmt numFmtId="304" formatCode="\ #,##0.00_);\(#,##0.00\);&quot; - &quot;_);@_)"/>
    <numFmt numFmtId="305" formatCode="\ #,##0.000_);\(#,##0.000\);&quot; - &quot;_);@_)"/>
    <numFmt numFmtId="306" formatCode="d\ mmmm\ yyyy"/>
    <numFmt numFmtId="307" formatCode="#,##0;[Red]\(#,##0\);0"/>
    <numFmt numFmtId="308" formatCode="_(* #,##0.00_);[Red]_(* \(#,##0.00\);_(* &quot;-&quot;_);_(@_)"/>
    <numFmt numFmtId="309" formatCode="_(* #,##0.0_);_(* \(#,##0.0\);_(* \-??_);_(@_)"/>
    <numFmt numFmtId="310" formatCode="dd\-mm\-yy"/>
    <numFmt numFmtId="311" formatCode="#,#00"/>
    <numFmt numFmtId="312" formatCode="#.##000"/>
    <numFmt numFmtId="313" formatCode="\ #,##0\ \ \ ;\(#,##0\)\ \ ;\—\ \ \ \ "/>
    <numFmt numFmtId="314" formatCode="#,###,##0.00;\(#,###,##0.00\)"/>
    <numFmt numFmtId="315" formatCode="#,##0;[Red]\(#,##0\)"/>
    <numFmt numFmtId="316" formatCode="0.0\%_);\(0.0\%\);0.0\%_);@_%_)"/>
    <numFmt numFmtId="317" formatCode="###0"/>
    <numFmt numFmtId="318" formatCode="#,##0.000_);[Red]\(#,##0.000\)"/>
    <numFmt numFmtId="319" formatCode="&quot;$&quot;#,##0\ \ \ ;\(&quot;$&quot;#,##0\)\ \ "/>
    <numFmt numFmtId="320" formatCode="#,##0\ \ \ ;\(#,##0\)\ \ "/>
    <numFmt numFmtId="321" formatCode="0.00\ %"/>
    <numFmt numFmtId="322" formatCode="_-* #,##0\ _€_-;\-* #,##0\ _€_-;_-* &quot;-&quot;\ _€_-;_-@_-"/>
    <numFmt numFmtId="323" formatCode="#,##0.0_);[Red]\(#,##0.0\)"/>
    <numFmt numFmtId="324" formatCode="[=0]#;#,##0.0"/>
    <numFmt numFmtId="325" formatCode="_(&quot;MT&quot;* #,##0.00_);\(&quot;MT&quot;* #,##0.00\)"/>
    <numFmt numFmtId="326" formatCode="_-* #,##0.00\ _p_t_a_-;\-* #,##0.00\ _p_t_a_-;_-* &quot;-&quot;??\ _p_t_a_-;_-@_-"/>
    <numFmt numFmtId="327" formatCode="_-* #,##0.00\ _P_t_s_-;\-* #,##0.00\ _P_t_s_-;_-* &quot;-&quot;??\ _P_t_s_-;_-@_-"/>
    <numFmt numFmtId="328" formatCode="&quot;C$&quot;\ #,##0;[Red]&quot;C$&quot;\ \-#,##0"/>
    <numFmt numFmtId="329" formatCode="\$#,##0"/>
    <numFmt numFmtId="330" formatCode="[$$-409]#,##0.00;[Red][$$-409]#,##0.00"/>
    <numFmt numFmtId="331" formatCode="d/mmm/yy"/>
    <numFmt numFmtId="332" formatCode="#,##0.00_ ;[Red]\-#,##0.00\ "/>
    <numFmt numFmtId="333" formatCode="_-* #,##0.00\ _C_h_$_-;\-* #,##0.00\ _C_h_$_-;_-* &quot;-&quot;??\ _C_h_$_-;_-@_-"/>
    <numFmt numFmtId="334" formatCode="_(* #,##0.00_);_(* \(#,##0.00\);_(* \-??_);_(@_)"/>
    <numFmt numFmtId="335" formatCode="#,##0_ ;[Red]\-#,##0\ "/>
    <numFmt numFmtId="336" formatCode="_ &quot;C$&quot;\ * #,##0.00_ ;_ &quot;C$&quot;\ * \-#,##0.00_ ;_ &quot;C$&quot;\ * &quot;-&quot;??_ ;_ @_ "/>
    <numFmt numFmtId="337" formatCode="#,##0.00;[Red]#,##0.00"/>
    <numFmt numFmtId="338" formatCode="#,##0&quot;PLN&quot;;[Red]\-#,##0&quot;PLN&quot;"/>
    <numFmt numFmtId="339" formatCode="#,##0.00&quot;PLN&quot;;[Red]\-#,##0.00&quot;PLN&quot;"/>
    <numFmt numFmtId="340" formatCode="#,##0%_);\(#,##0%\)"/>
    <numFmt numFmtId="341" formatCode="_-* #,##0\ &quot;zł&quot;_-;\-* #,##0\ &quot;zł&quot;_-;_-* &quot;-&quot;\ &quot;zł&quot;_-;_-@_-"/>
    <numFmt numFmtId="342" formatCode="_-* #,##0.00\ &quot;zł&quot;_-;\-* #,##0.00\ &quot;zł&quot;_-;_-* &quot;-&quot;??\ &quot;zł&quot;_-;_-@_-"/>
    <numFmt numFmtId="343" formatCode="_-&quot;$&quot;* #,##0.00_-;\-&quot;$&quot;* #,##0.00_-;_-&quot;$&quot;* &quot;-&quot;??_-;_-@_-"/>
    <numFmt numFmtId="344" formatCode="_(&quot;$&quot;\ * #,##0.00_);_(&quot;$&quot;\ * \(#,##0.00\);_(&quot;$&quot;\ * &quot;-&quot;??_);_(@_)"/>
    <numFmt numFmtId="345" formatCode="#,##0&quot;PLN&quot;;\-#,##0&quot;PLN&quot;"/>
    <numFmt numFmtId="346" formatCode="#,##0.00&quot;PLN&quot;;\-#,##0.00&quot;PLN&quot;"/>
    <numFmt numFmtId="347" formatCode="\$#,#00"/>
    <numFmt numFmtId="348" formatCode="\$#,##0\ ;\(\$#,##0\)"/>
    <numFmt numFmtId="349" formatCode="#,##0.0\x_);\(#,##0.0\x\);#,##0.0\x_);@_)"/>
    <numFmt numFmtId="350" formatCode="_-* #,##0&quot;F&quot;_-;\-* #,##0&quot;F&quot;_-;_-* &quot;-&quot;&quot;F&quot;_-;_-@_-"/>
    <numFmt numFmtId="351" formatCode="0.00_)"/>
    <numFmt numFmtId="352" formatCode="0.00\x"/>
    <numFmt numFmtId="353" formatCode="_ * #,##0_ ;_ * \-#,##0_ ;_ * &quot;-&quot;??_ ;_ @_ "/>
    <numFmt numFmtId="354" formatCode="_(* #,##0_);_(* \(#,##0\);_(* &quot;-&quot;_);@_)"/>
    <numFmt numFmtId="355" formatCode="#,##0%;\(#,##0\)%;_ * &quot;-&quot;_ "/>
    <numFmt numFmtId="356" formatCode="[$Q-100A]#,##0.00;[Red]\([$Q-100A]#,##0.00\)"/>
    <numFmt numFmtId="357" formatCode="_(* #,##0\ &quot;pta&quot;_);_(* \(#,##0\ &quot;pta&quot;\);_(* &quot;-&quot;??\ &quot;pta&quot;_);_(@_)"/>
    <numFmt numFmtId="358" formatCode="#,##0_ ;\-#,##0\ "/>
    <numFmt numFmtId="359" formatCode="0.000"/>
    <numFmt numFmtId="360" formatCode="0.000000"/>
    <numFmt numFmtId="361" formatCode="0.0000000"/>
    <numFmt numFmtId="362" formatCode="#,##0.00_);\(#,##0.00\);&quot;-&quot;_)"/>
    <numFmt numFmtId="363" formatCode="_(&quot;$&quot;* #,##0.00_);_(&quot;$&quot;* \(#,##0.00\);_(&quot;$&quot;* &quot;-&quot;??_)"/>
    <numFmt numFmtId="364" formatCode="yyyy"/>
    <numFmt numFmtId="365" formatCode="_-* #,##0.00\ [$€]_-;\-* #,##0.00\ [$€]_-;_-* \-??\ [$€]_-;_-@_-"/>
    <numFmt numFmtId="366" formatCode="0.00000_)"/>
    <numFmt numFmtId="367" formatCode="_-* #,##0\ _P_t_s_-;\-* #,##0\ _P_t_s_-;_-* &quot;- &quot;_P_t_s_-;_-@_-"/>
    <numFmt numFmtId="368" formatCode="#,##0.000%_);[Red]\(#,##0.000%\)"/>
    <numFmt numFmtId="369" formatCode="_-* #,##0.00\ _P_t_s_-;\-* #,##0.00\ _P_t_s_-;_-* \-??\ _P_t_s_-;_-@_-"/>
  </numFmts>
  <fonts count="274">
    <font>
      <sz val="11"/>
      <color theme="1"/>
      <name val="Calibri"/>
      <family val="2"/>
      <scheme val="minor"/>
    </font>
    <font>
      <sz val="11"/>
      <color theme="1"/>
      <name val="Calibri"/>
      <family val="2"/>
      <scheme val="minor"/>
    </font>
    <font>
      <b/>
      <sz val="11"/>
      <color theme="3"/>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9"/>
      <color theme="1"/>
      <name val="Calibri"/>
      <family val="2"/>
      <scheme val="minor"/>
    </font>
    <font>
      <sz val="8"/>
      <color indexed="12"/>
      <name val="Arial"/>
      <family val="2"/>
    </font>
    <font>
      <sz val="10"/>
      <name val="Helv"/>
    </font>
    <font>
      <sz val="10"/>
      <name val="MS Sans Serif"/>
      <family val="2"/>
      <charset val="238"/>
    </font>
    <font>
      <sz val="10"/>
      <name val="Geneva"/>
    </font>
    <font>
      <i/>
      <sz val="9"/>
      <name val="Helvetica"/>
      <family val="2"/>
    </font>
    <font>
      <i/>
      <sz val="9"/>
      <name val="Helv"/>
      <family val="2"/>
    </font>
    <font>
      <i/>
      <sz val="12"/>
      <color indexed="10"/>
      <name val="Wingdings 3"/>
      <family val="1"/>
      <charset val="2"/>
    </font>
    <font>
      <sz val="16"/>
      <name val="Palatino"/>
      <family val="1"/>
    </font>
    <font>
      <sz val="10"/>
      <name val="Arial"/>
      <family val="2"/>
      <charset val="238"/>
    </font>
    <font>
      <sz val="12"/>
      <name val="Times New Roman"/>
      <family val="1"/>
    </font>
    <font>
      <sz val="10"/>
      <color indexed="8"/>
      <name val="MS Sans Serif"/>
      <family val="2"/>
    </font>
    <font>
      <sz val="10"/>
      <color indexed="16"/>
      <name val="Arial"/>
      <family val="2"/>
    </font>
    <font>
      <sz val="10"/>
      <name val="Times New Roman"/>
      <family val="1"/>
    </font>
    <font>
      <sz val="8"/>
      <name val="Arial"/>
      <family val="2"/>
    </font>
    <font>
      <sz val="8"/>
      <color indexed="8"/>
      <name val="Arial"/>
      <family val="2"/>
    </font>
    <font>
      <sz val="10"/>
      <name val="Arial CE"/>
      <charset val="238"/>
    </font>
    <font>
      <sz val="10"/>
      <name val="Helv"/>
      <family val="2"/>
    </font>
    <font>
      <sz val="10"/>
      <name val="Helv"/>
      <charset val="238"/>
    </font>
    <font>
      <sz val="10"/>
      <name val="Arial Narrow"/>
      <family val="2"/>
    </font>
    <font>
      <sz val="10"/>
      <name val="Helv"/>
      <charset val="204"/>
    </font>
    <font>
      <b/>
      <sz val="22"/>
      <color indexed="18"/>
      <name val="Arial"/>
      <family val="2"/>
    </font>
    <font>
      <b/>
      <sz val="10"/>
      <color indexed="18"/>
      <name val="Times New Roman"/>
      <family val="1"/>
    </font>
    <font>
      <sz val="10"/>
      <color indexed="12"/>
      <name val="Times New Roman"/>
      <family val="1"/>
    </font>
    <font>
      <sz val="10"/>
      <color indexed="8"/>
      <name val="Arial"/>
      <family val="2"/>
      <charset val="238"/>
    </font>
    <font>
      <b/>
      <sz val="14"/>
      <color indexed="18"/>
      <name val="Arial"/>
      <family val="2"/>
    </font>
    <font>
      <sz val="9"/>
      <color indexed="8"/>
      <name val="Arial"/>
      <family val="2"/>
    </font>
    <font>
      <sz val="9"/>
      <color indexed="8"/>
      <name val="Arial"/>
      <family val="2"/>
      <charset val="238"/>
    </font>
    <font>
      <b/>
      <sz val="10"/>
      <color indexed="18"/>
      <name val="Arial"/>
      <family val="2"/>
    </font>
    <font>
      <b/>
      <sz val="10"/>
      <color indexed="18"/>
      <name val="Arial"/>
      <family val="2"/>
      <charset val="238"/>
    </font>
    <font>
      <b/>
      <u val="singleAccounting"/>
      <sz val="10"/>
      <color indexed="18"/>
      <name val="Arial"/>
      <family val="2"/>
    </font>
    <font>
      <i/>
      <sz val="10"/>
      <color indexed="32"/>
      <name val="Arial Narrow"/>
      <family val="2"/>
    </font>
    <font>
      <sz val="8"/>
      <name val="Antique Olive"/>
      <family val="2"/>
    </font>
    <font>
      <sz val="8"/>
      <name val="Geneva"/>
      <family val="2"/>
    </font>
    <font>
      <sz val="11"/>
      <color indexed="8"/>
      <name val="Czcionka tekstu podstawowego"/>
      <family val="2"/>
      <charset val="238"/>
    </font>
    <font>
      <sz val="11"/>
      <color theme="1"/>
      <name val="Czcionka tekstu podstawowego"/>
      <family val="2"/>
      <charset val="238"/>
    </font>
    <font>
      <sz val="10"/>
      <color indexed="10"/>
      <name val="Arial CE"/>
      <family val="2"/>
      <charset val="238"/>
    </font>
    <font>
      <sz val="7"/>
      <name val="Helvetica"/>
      <family val="2"/>
    </font>
    <font>
      <sz val="11"/>
      <color indexed="9"/>
      <name val="Calibri"/>
      <family val="2"/>
    </font>
    <font>
      <sz val="11"/>
      <color indexed="9"/>
      <name val="Czcionka tekstu podstawowego"/>
      <family val="2"/>
      <charset val="238"/>
    </font>
    <font>
      <sz val="10"/>
      <color indexed="12"/>
      <name val="Arial"/>
      <family val="2"/>
    </font>
    <font>
      <sz val="9"/>
      <name val="Arial"/>
      <family val="2"/>
    </font>
    <font>
      <b/>
      <sz val="10"/>
      <color indexed="10"/>
      <name val="Arial Narrow"/>
      <family val="2"/>
    </font>
    <font>
      <sz val="10"/>
      <name val="Tahoma"/>
      <family val="2"/>
    </font>
    <font>
      <sz val="8"/>
      <name val="Times New Roman"/>
      <family val="1"/>
    </font>
    <font>
      <sz val="12"/>
      <name val="Arial"/>
      <family val="2"/>
    </font>
    <font>
      <sz val="11"/>
      <name val="Times New Roman"/>
      <family val="1"/>
    </font>
    <font>
      <sz val="12"/>
      <name val="¹ÙÅÁÃ¼"/>
      <family val="1"/>
      <charset val="129"/>
    </font>
    <font>
      <sz val="11"/>
      <color indexed="10"/>
      <name val="Calibri"/>
      <family val="2"/>
    </font>
    <font>
      <b/>
      <sz val="10"/>
      <name val="Arial"/>
      <family val="2"/>
    </font>
    <font>
      <sz val="11"/>
      <color indexed="20"/>
      <name val="Calibri"/>
      <family val="2"/>
    </font>
    <font>
      <sz val="16"/>
      <color indexed="9"/>
      <name val="Arial MT Black"/>
      <family val="2"/>
    </font>
    <font>
      <strike/>
      <sz val="8"/>
      <name val="Arial"/>
      <family val="2"/>
    </font>
    <font>
      <sz val="8"/>
      <name val="Arial"/>
      <family val="2"/>
      <charset val="238"/>
    </font>
    <font>
      <sz val="10"/>
      <color indexed="8"/>
      <name val="Times New Roman"/>
      <family val="1"/>
    </font>
    <font>
      <sz val="8"/>
      <color indexed="12"/>
      <name val="Helvetica"/>
      <family val="2"/>
    </font>
    <font>
      <b/>
      <sz val="8"/>
      <color indexed="8"/>
      <name val="Arial"/>
      <family val="2"/>
    </font>
    <font>
      <sz val="10"/>
      <name val="Book Antiqua"/>
      <family val="1"/>
    </font>
    <font>
      <sz val="11"/>
      <color indexed="17"/>
      <name val="Calibri"/>
      <family val="2"/>
    </font>
    <font>
      <sz val="12"/>
      <name val="±¼¸²Ã¼"/>
      <family val="3"/>
      <charset val="129"/>
    </font>
    <font>
      <sz val="10"/>
      <color indexed="8"/>
      <name val="Arial Narrow"/>
      <family val="2"/>
    </font>
    <font>
      <b/>
      <sz val="10"/>
      <color indexed="8"/>
      <name val="Arial Narrow"/>
      <family val="2"/>
    </font>
    <font>
      <b/>
      <sz val="11"/>
      <color indexed="52"/>
      <name val="Calibri"/>
      <family val="2"/>
    </font>
    <font>
      <sz val="9"/>
      <color indexed="10"/>
      <name val="Geneva"/>
    </font>
    <font>
      <b/>
      <sz val="9"/>
      <color indexed="12"/>
      <name val="Times New Roman"/>
      <family val="1"/>
    </font>
    <font>
      <b/>
      <sz val="10"/>
      <name val="Helv"/>
    </font>
    <font>
      <b/>
      <sz val="11"/>
      <color indexed="9"/>
      <name val="Calibri"/>
      <family val="2"/>
    </font>
    <font>
      <sz val="11"/>
      <color indexed="52"/>
      <name val="Calibri"/>
      <family val="2"/>
    </font>
    <font>
      <b/>
      <sz val="11"/>
      <name val="Arial"/>
      <family val="2"/>
    </font>
    <font>
      <sz val="10"/>
      <color indexed="8"/>
      <name val="Arial"/>
      <family val="2"/>
    </font>
    <font>
      <b/>
      <sz val="8"/>
      <color indexed="8"/>
      <name val="Verdana"/>
      <family val="2"/>
    </font>
    <font>
      <sz val="8"/>
      <color indexed="18"/>
      <name val="Times New Roman"/>
      <family val="1"/>
    </font>
    <font>
      <b/>
      <u/>
      <sz val="8"/>
      <name val="Arial"/>
      <family val="2"/>
    </font>
    <font>
      <b/>
      <sz val="12"/>
      <name val="Arial"/>
      <family val="2"/>
    </font>
    <font>
      <b/>
      <u val="singleAccounting"/>
      <sz val="8"/>
      <name val="Arial"/>
      <family val="2"/>
    </font>
    <font>
      <b/>
      <u val="singleAccounting"/>
      <sz val="8"/>
      <color indexed="8"/>
      <name val="Arial"/>
      <family val="2"/>
    </font>
    <font>
      <sz val="10"/>
      <color indexed="24"/>
      <name val="Arial"/>
      <family val="2"/>
      <charset val="238"/>
    </font>
    <font>
      <sz val="11"/>
      <name val="Tms Rmn"/>
      <family val="1"/>
    </font>
    <font>
      <b/>
      <sz val="8"/>
      <name val="Times New Roman"/>
      <family val="1"/>
      <charset val="238"/>
    </font>
    <font>
      <sz val="8"/>
      <name val="Palatino"/>
      <family val="1"/>
    </font>
    <font>
      <u val="singleAccounting"/>
      <sz val="11"/>
      <name val="Times New Roman"/>
      <family val="1"/>
    </font>
    <font>
      <sz val="10"/>
      <color indexed="12"/>
      <name val="Book Antiqua"/>
      <family val="1"/>
    </font>
    <font>
      <sz val="10"/>
      <name val="Geneva"/>
      <family val="2"/>
    </font>
    <font>
      <b/>
      <i/>
      <sz val="12"/>
      <color indexed="13"/>
      <name val="Arial"/>
      <family val="2"/>
    </font>
    <font>
      <b/>
      <sz val="10"/>
      <color indexed="8"/>
      <name val="Helv"/>
    </font>
    <font>
      <b/>
      <sz val="14"/>
      <name val="Arial"/>
      <family val="2"/>
    </font>
    <font>
      <b/>
      <sz val="9"/>
      <name val="CG Times"/>
      <family val="1"/>
    </font>
    <font>
      <sz val="10"/>
      <color indexed="13"/>
      <name val="Arial Narrow"/>
      <family val="2"/>
    </font>
    <font>
      <sz val="14"/>
      <name val="Palatino"/>
      <family val="1"/>
    </font>
    <font>
      <sz val="32"/>
      <name val="Helvetica-Black"/>
    </font>
    <font>
      <sz val="8"/>
      <name val="Courier"/>
      <family val="3"/>
    </font>
    <font>
      <sz val="8"/>
      <name val="Helv"/>
    </font>
    <font>
      <sz val="11"/>
      <color indexed="62"/>
      <name val="Czcionka tekstu podstawowego"/>
      <family val="2"/>
      <charset val="238"/>
    </font>
    <font>
      <b/>
      <sz val="11"/>
      <color indexed="63"/>
      <name val="Czcionka tekstu podstawowego"/>
      <family val="2"/>
      <charset val="238"/>
    </font>
    <font>
      <sz val="8"/>
      <color indexed="18"/>
      <name val="Times New Roman"/>
      <family val="1"/>
      <charset val="238"/>
    </font>
    <font>
      <sz val="1"/>
      <color indexed="16"/>
      <name val="Courier"/>
      <family val="3"/>
    </font>
    <font>
      <b/>
      <sz val="8"/>
      <name val="Arial"/>
      <family val="2"/>
    </font>
    <font>
      <u val="doubleAccounting"/>
      <sz val="10"/>
      <name val="Times New Roman"/>
      <family val="1"/>
    </font>
    <font>
      <sz val="8"/>
      <name val="Arial MT"/>
    </font>
    <font>
      <sz val="8"/>
      <name val="Helvetica"/>
      <family val="2"/>
    </font>
    <font>
      <sz val="1"/>
      <color indexed="8"/>
      <name val="Courier"/>
      <family val="3"/>
    </font>
    <font>
      <sz val="11"/>
      <color indexed="17"/>
      <name val="Czcionka tekstu podstawowego"/>
      <family val="2"/>
      <charset val="238"/>
    </font>
    <font>
      <u val="doubleAccounting"/>
      <sz val="10"/>
      <name val="Arial"/>
      <family val="2"/>
    </font>
    <font>
      <sz val="5"/>
      <name val="Arial"/>
      <family val="2"/>
    </font>
    <font>
      <sz val="10"/>
      <name val="Times New Roman PL"/>
    </font>
    <font>
      <sz val="10"/>
      <name val="Arial PL"/>
    </font>
    <font>
      <sz val="10"/>
      <name val="Arial CE"/>
    </font>
    <font>
      <sz val="8"/>
      <name val="Times New Roman PL"/>
      <charset val="238"/>
    </font>
    <font>
      <b/>
      <sz val="1"/>
      <color indexed="8"/>
      <name val="Courier"/>
      <family val="3"/>
    </font>
    <font>
      <b/>
      <sz val="18"/>
      <name val="Arial"/>
      <family val="2"/>
    </font>
    <font>
      <b/>
      <sz val="11"/>
      <color indexed="56"/>
      <name val="Calibri"/>
      <family val="2"/>
    </font>
    <font>
      <b/>
      <sz val="8"/>
      <name val="Tms Rmn"/>
    </font>
    <font>
      <sz val="11"/>
      <color indexed="62"/>
      <name val="Calibri"/>
      <family val="2"/>
    </font>
    <font>
      <sz val="10"/>
      <color indexed="62"/>
      <name val="Arial"/>
      <family val="2"/>
    </font>
    <font>
      <sz val="8"/>
      <color indexed="10"/>
      <name val="Arial"/>
      <family val="2"/>
    </font>
    <font>
      <b/>
      <u/>
      <sz val="12"/>
      <name val="Arial Narrow"/>
      <family val="2"/>
    </font>
    <font>
      <sz val="10"/>
      <name val="MS Sans Serif"/>
      <family val="2"/>
    </font>
    <font>
      <sz val="10"/>
      <name val="Courier"/>
      <family val="3"/>
    </font>
    <font>
      <i/>
      <sz val="11"/>
      <color indexed="23"/>
      <name val="Calibri"/>
      <family val="2"/>
    </font>
    <font>
      <i/>
      <sz val="10"/>
      <name val="Arial Narrow"/>
      <family val="2"/>
    </font>
    <font>
      <b/>
      <sz val="10"/>
      <name val="Arial Narrow"/>
      <family val="2"/>
    </font>
    <font>
      <b/>
      <sz val="10"/>
      <color indexed="32"/>
      <name val="Arial Narrow"/>
      <family val="2"/>
    </font>
    <font>
      <b/>
      <sz val="10"/>
      <color indexed="25"/>
      <name val="Arial Narrow"/>
      <family val="2"/>
    </font>
    <font>
      <sz val="14"/>
      <name val="Arial"/>
      <family val="2"/>
    </font>
    <font>
      <b/>
      <sz val="12"/>
      <color indexed="55"/>
      <name val="Arial"/>
      <family val="2"/>
    </font>
    <font>
      <i/>
      <sz val="10"/>
      <color indexed="25"/>
      <name val="Arial Narrow"/>
      <family val="2"/>
    </font>
    <font>
      <b/>
      <sz val="11"/>
      <name val="Times New Roman"/>
      <family val="1"/>
    </font>
    <font>
      <b/>
      <sz val="10"/>
      <name val="Times New Roman"/>
      <family val="1"/>
    </font>
    <font>
      <b/>
      <i/>
      <sz val="9.5"/>
      <name val="Times New Roman"/>
      <family val="1"/>
    </font>
    <font>
      <sz val="10"/>
      <color indexed="32"/>
      <name val="Arial Narrow"/>
      <family val="2"/>
    </font>
    <font>
      <sz val="10"/>
      <color indexed="25"/>
      <name val="Arial Narrow"/>
      <family val="2"/>
    </font>
    <font>
      <b/>
      <sz val="16"/>
      <name val="Arial"/>
      <family val="2"/>
    </font>
    <font>
      <b/>
      <sz val="14"/>
      <color indexed="32"/>
      <name val="Arial"/>
      <family val="2"/>
    </font>
    <font>
      <b/>
      <sz val="14"/>
      <color indexed="25"/>
      <name val="Arial"/>
      <family val="2"/>
    </font>
    <font>
      <sz val="8"/>
      <color indexed="32"/>
      <name val="Arial Narrow"/>
      <family val="2"/>
    </font>
    <font>
      <sz val="8"/>
      <color indexed="25"/>
      <name val="Arial Narrow"/>
      <family val="2"/>
    </font>
    <font>
      <b/>
      <i/>
      <sz val="10"/>
      <name val="Arial Narrow"/>
      <family val="2"/>
    </font>
    <font>
      <sz val="11"/>
      <name val="Arial"/>
      <family val="2"/>
    </font>
    <font>
      <b/>
      <sz val="7"/>
      <color indexed="12"/>
      <name val="Arial"/>
      <family val="2"/>
    </font>
    <font>
      <sz val="6"/>
      <color indexed="23"/>
      <name val="Helvetica-Black"/>
    </font>
    <font>
      <sz val="9.5"/>
      <color indexed="23"/>
      <name val="Helvetica-Black"/>
    </font>
    <font>
      <sz val="7"/>
      <name val="Palatino"/>
      <family val="1"/>
    </font>
    <font>
      <sz val="10"/>
      <color indexed="10"/>
      <name val="Arial Narrow"/>
      <family val="2"/>
    </font>
    <font>
      <sz val="9"/>
      <name val="Verdana"/>
      <family val="2"/>
    </font>
    <font>
      <b/>
      <sz val="8"/>
      <name val="MS Sans Serif"/>
      <family val="2"/>
    </font>
    <font>
      <sz val="10"/>
      <color indexed="0"/>
      <name val="Arial"/>
      <family val="2"/>
    </font>
    <font>
      <b/>
      <sz val="9"/>
      <color indexed="53"/>
      <name val="Tahoma"/>
      <family val="2"/>
    </font>
    <font>
      <sz val="10"/>
      <name val="Book Antiqua CE"/>
      <family val="1"/>
      <charset val="238"/>
    </font>
    <font>
      <sz val="6"/>
      <name val="Palatino"/>
      <family val="1"/>
    </font>
    <font>
      <sz val="10.5"/>
      <name val="Times New Roman"/>
      <family val="1"/>
    </font>
    <font>
      <b/>
      <sz val="12"/>
      <name val="Arial"/>
      <family val="2"/>
      <charset val="238"/>
    </font>
    <font>
      <b/>
      <sz val="14"/>
      <name val="Tms Rmn"/>
    </font>
    <font>
      <b/>
      <sz val="15"/>
      <color indexed="56"/>
      <name val="Calibri"/>
      <family val="2"/>
    </font>
    <font>
      <sz val="10"/>
      <name val="Helvetica-Black"/>
    </font>
    <font>
      <sz val="28"/>
      <name val="Helvetica-Black"/>
    </font>
    <font>
      <b/>
      <sz val="13"/>
      <color indexed="56"/>
      <name val="Calibri"/>
      <family val="2"/>
    </font>
    <font>
      <sz val="10"/>
      <name val="Palatino"/>
      <family val="1"/>
    </font>
    <font>
      <sz val="18"/>
      <name val="Palatino"/>
      <family val="1"/>
    </font>
    <font>
      <i/>
      <sz val="14"/>
      <name val="Palatino"/>
      <family val="1"/>
    </font>
    <font>
      <b/>
      <sz val="1"/>
      <color indexed="16"/>
      <name val="Courier"/>
      <family val="3"/>
    </font>
    <font>
      <b/>
      <sz val="6"/>
      <name val="Palatino"/>
      <family val="1"/>
    </font>
    <font>
      <b/>
      <sz val="10"/>
      <color indexed="62"/>
      <name val="Arial Narrow"/>
      <family val="2"/>
    </font>
    <font>
      <b/>
      <sz val="7"/>
      <color indexed="8"/>
      <name val="Times"/>
      <family val="1"/>
    </font>
    <font>
      <sz val="7"/>
      <color indexed="8"/>
      <name val="Times"/>
      <family val="1"/>
    </font>
    <font>
      <sz val="12"/>
      <color indexed="9"/>
      <name val="Arial"/>
      <family val="2"/>
    </font>
    <font>
      <u/>
      <sz val="12.65"/>
      <color theme="10"/>
      <name val="Calibri"/>
      <family val="2"/>
    </font>
    <font>
      <u/>
      <sz val="10"/>
      <color theme="10"/>
      <name val="Arial"/>
      <family val="2"/>
    </font>
    <font>
      <u/>
      <sz val="11"/>
      <color theme="10"/>
      <name val="Calibri"/>
      <family val="2"/>
      <scheme val="minor"/>
    </font>
    <font>
      <u/>
      <sz val="7.5"/>
      <color theme="10"/>
      <name val="Arial"/>
      <family val="2"/>
    </font>
    <font>
      <u/>
      <sz val="10"/>
      <color indexed="12"/>
      <name val="Arial"/>
      <family val="2"/>
    </font>
    <font>
      <b/>
      <u/>
      <sz val="10"/>
      <name val="Arial"/>
      <family val="2"/>
    </font>
    <font>
      <u/>
      <sz val="11"/>
      <color theme="10"/>
      <name val="Calibri"/>
      <family val="2"/>
    </font>
    <font>
      <u/>
      <sz val="11"/>
      <color indexed="12"/>
      <name val="Times New Roman"/>
      <family val="1"/>
    </font>
    <font>
      <sz val="10"/>
      <color indexed="12"/>
      <name val="Arial Narrow"/>
      <family val="2"/>
    </font>
    <font>
      <sz val="12"/>
      <name val="Helv"/>
    </font>
    <font>
      <sz val="12"/>
      <color indexed="10"/>
      <name val="Bookman Old Style"/>
      <family val="1"/>
      <charset val="238"/>
    </font>
    <font>
      <i/>
      <sz val="12"/>
      <color indexed="10"/>
      <name val="Bookman Old Style"/>
      <family val="1"/>
      <charset val="238"/>
    </font>
    <font>
      <sz val="10"/>
      <color indexed="16"/>
      <name val="Times New Roman"/>
      <family val="1"/>
      <charset val="238"/>
    </font>
    <font>
      <sz val="8"/>
      <color indexed="12"/>
      <name val="Helv"/>
    </font>
    <font>
      <b/>
      <sz val="12"/>
      <color indexed="16"/>
      <name val="Arial MT"/>
    </font>
    <font>
      <b/>
      <sz val="10"/>
      <color indexed="16"/>
      <name val="Arial MT"/>
    </font>
    <font>
      <b/>
      <i/>
      <sz val="12"/>
      <color indexed="12"/>
      <name val="Arial"/>
      <family val="2"/>
    </font>
    <font>
      <sz val="10"/>
      <color indexed="8"/>
      <name val="Helv"/>
    </font>
    <font>
      <sz val="1"/>
      <color indexed="9"/>
      <name val="Symbol"/>
      <family val="1"/>
      <charset val="2"/>
    </font>
    <font>
      <sz val="11"/>
      <color indexed="52"/>
      <name val="Czcionka tekstu podstawowego"/>
      <family val="2"/>
      <charset val="238"/>
    </font>
    <font>
      <b/>
      <sz val="11"/>
      <color indexed="9"/>
      <name val="Czcionka tekstu podstawowego"/>
      <family val="2"/>
      <charset val="238"/>
    </font>
    <font>
      <sz val="8"/>
      <color indexed="10"/>
      <name val="Helv"/>
    </font>
    <font>
      <u/>
      <sz val="10"/>
      <color indexed="12"/>
      <name val="MS Sans Serif"/>
      <family val="2"/>
    </font>
    <font>
      <sz val="18"/>
      <name val="Times New Roman"/>
      <family val="1"/>
    </font>
    <font>
      <b/>
      <sz val="13"/>
      <name val="Times New Roman"/>
      <family val="1"/>
    </font>
    <font>
      <b/>
      <i/>
      <sz val="12"/>
      <name val="Times New Roman"/>
      <family val="1"/>
    </font>
    <font>
      <i/>
      <sz val="12"/>
      <name val="Times New Roman"/>
      <family val="1"/>
    </font>
    <font>
      <i/>
      <sz val="8"/>
      <color indexed="18"/>
      <name val="Arial"/>
      <family val="2"/>
    </font>
    <font>
      <sz val="8"/>
      <color indexed="20"/>
      <name val="Arial"/>
      <family val="2"/>
    </font>
    <font>
      <b/>
      <i/>
      <sz val="20"/>
      <color indexed="8"/>
      <name val="Arial"/>
      <family val="2"/>
    </font>
    <font>
      <u/>
      <sz val="10"/>
      <color indexed="36"/>
      <name val="Arial"/>
      <family val="2"/>
    </font>
    <font>
      <u/>
      <sz val="7"/>
      <color indexed="12"/>
      <name val="Arial"/>
      <family val="2"/>
    </font>
    <font>
      <sz val="10"/>
      <color indexed="16"/>
      <name val="MS Sans Serif"/>
      <family val="2"/>
    </font>
    <font>
      <i/>
      <sz val="10"/>
      <color indexed="10"/>
      <name val="Arial"/>
      <family val="2"/>
    </font>
    <font>
      <b/>
      <sz val="36"/>
      <name val="Times New Roman"/>
      <family val="1"/>
    </font>
    <font>
      <b/>
      <sz val="10"/>
      <color indexed="12"/>
      <name val="Arial"/>
      <family val="2"/>
    </font>
    <font>
      <sz val="10"/>
      <color rgb="FF000000"/>
      <name val="Times New Roman"/>
      <family val="1"/>
    </font>
    <font>
      <sz val="8"/>
      <color indexed="8"/>
      <name val="Arial"/>
      <family val="2"/>
      <charset val="238"/>
    </font>
    <font>
      <sz val="10"/>
      <name val="جيزة"/>
      <charset val="178"/>
    </font>
    <font>
      <sz val="11"/>
      <color indexed="60"/>
      <name val="Calibri"/>
      <family val="2"/>
    </font>
    <font>
      <sz val="16"/>
      <name val="MS Sans Serif"/>
      <family val="2"/>
    </font>
    <font>
      <b/>
      <u val="singleAccounting"/>
      <sz val="8"/>
      <color indexed="8"/>
      <name val="Verdana"/>
      <family val="2"/>
    </font>
    <font>
      <b/>
      <sz val="10"/>
      <color indexed="9"/>
      <name val="Arial"/>
      <family val="2"/>
    </font>
    <font>
      <b/>
      <sz val="12"/>
      <color indexed="8"/>
      <name val="Verdana"/>
      <family val="2"/>
    </font>
    <font>
      <b/>
      <i/>
      <sz val="16"/>
      <name val="Helv"/>
    </font>
    <font>
      <sz val="10"/>
      <color theme="1"/>
      <name val="Arial"/>
      <family val="2"/>
    </font>
    <font>
      <b/>
      <sz val="11"/>
      <color indexed="63"/>
      <name val="Calibri"/>
      <family val="2"/>
    </font>
    <font>
      <sz val="10"/>
      <name val="Helvetica"/>
      <family val="2"/>
    </font>
    <font>
      <i/>
      <sz val="16"/>
      <name val="Symbol"/>
      <family val="1"/>
      <charset val="2"/>
    </font>
    <font>
      <u/>
      <sz val="10"/>
      <name val="Arial"/>
      <family val="2"/>
    </font>
    <font>
      <b/>
      <sz val="8"/>
      <color indexed="9"/>
      <name val="Verdana"/>
      <family val="2"/>
    </font>
    <font>
      <b/>
      <sz val="9"/>
      <color theme="3"/>
      <name val="Calibri"/>
      <family val="2"/>
      <scheme val="minor"/>
    </font>
    <font>
      <b/>
      <sz val="9"/>
      <color theme="1"/>
      <name val="Calibri"/>
      <family val="2"/>
      <scheme val="minor"/>
    </font>
    <font>
      <vertAlign val="subscript"/>
      <sz val="8"/>
      <color indexed="8"/>
      <name val="Arial"/>
      <family val="2"/>
    </font>
    <font>
      <vertAlign val="superscript"/>
      <sz val="8"/>
      <color indexed="8"/>
      <name val="Arial"/>
      <family val="2"/>
    </font>
    <font>
      <i/>
      <sz val="8"/>
      <color indexed="8"/>
      <name val="Arial"/>
      <family val="2"/>
    </font>
    <font>
      <b/>
      <sz val="18"/>
      <color indexed="56"/>
      <name val="Cambria"/>
      <family val="2"/>
    </font>
    <font>
      <b/>
      <sz val="13"/>
      <color indexed="8"/>
      <name val="Verdana"/>
      <family val="2"/>
    </font>
    <font>
      <b/>
      <sz val="11"/>
      <color indexed="8"/>
      <name val="Calibri"/>
      <family val="2"/>
    </font>
    <font>
      <sz val="10"/>
      <name val="Times New Roman CYR"/>
      <charset val="204"/>
    </font>
    <font>
      <sz val="11"/>
      <name val="新细明体"/>
      <family val="1"/>
      <charset val="136"/>
    </font>
    <font>
      <sz val="10"/>
      <color indexed="8"/>
      <name val="Calibri"/>
      <family val="2"/>
    </font>
    <font>
      <sz val="7"/>
      <color theme="1"/>
      <name val="Calibri"/>
      <family val="2"/>
      <scheme val="minor"/>
    </font>
    <font>
      <sz val="10"/>
      <color theme="1"/>
      <name val="Calibri"/>
      <family val="2"/>
      <scheme val="minor"/>
    </font>
    <font>
      <b/>
      <sz val="10"/>
      <color theme="1"/>
      <name val="Calibri"/>
      <family val="2"/>
      <scheme val="minor"/>
    </font>
    <font>
      <b/>
      <sz val="10"/>
      <color indexed="8"/>
      <name val="Calibri"/>
      <family val="2"/>
    </font>
    <font>
      <sz val="16"/>
      <color theme="1"/>
      <name val="Calibri"/>
      <family val="2"/>
      <scheme val="minor"/>
    </font>
    <font>
      <b/>
      <sz val="10"/>
      <color indexed="33"/>
      <name val="Times New Roman"/>
      <family val="1"/>
    </font>
    <font>
      <sz val="11"/>
      <color indexed="36"/>
      <name val="Calibri"/>
      <family val="2"/>
    </font>
    <font>
      <sz val="10"/>
      <color indexed="50"/>
      <name val="MS Sans Serif"/>
      <family val="2"/>
    </font>
    <font>
      <sz val="10"/>
      <color indexed="22"/>
      <name val="Arial"/>
      <family val="2"/>
    </font>
    <font>
      <sz val="9"/>
      <name val="Times New Roman"/>
      <family val="1"/>
    </font>
    <font>
      <b/>
      <sz val="11"/>
      <color indexed="52"/>
      <name val="Czcionka tekstu podstawowego"/>
      <family val="2"/>
      <charset val="238"/>
    </font>
    <font>
      <sz val="8"/>
      <name val="Comic Sans MS"/>
      <family val="4"/>
    </font>
    <font>
      <strike/>
      <sz val="10"/>
      <name val="Courier New"/>
      <family val="3"/>
    </font>
    <font>
      <b/>
      <sz val="11"/>
      <color indexed="56"/>
      <name val="Czcionka tekstu podstawowego"/>
      <family val="2"/>
      <charset val="238"/>
    </font>
    <font>
      <sz val="11"/>
      <color indexed="40"/>
      <name val="Calibri"/>
      <family val="2"/>
    </font>
    <font>
      <i/>
      <sz val="1"/>
      <color indexed="16"/>
      <name val="Courier"/>
      <family val="3"/>
    </font>
    <font>
      <b/>
      <sz val="15"/>
      <color indexed="62"/>
      <name val="Calibri"/>
      <family val="2"/>
    </font>
    <font>
      <b/>
      <sz val="13"/>
      <color indexed="62"/>
      <name val="Calibri"/>
      <family val="2"/>
    </font>
    <font>
      <b/>
      <sz val="11"/>
      <color indexed="62"/>
      <name val="Calibri"/>
      <family val="2"/>
    </font>
    <font>
      <u/>
      <sz val="9.6"/>
      <color indexed="12"/>
      <name val="ＭＳ Ｐゴシック"/>
      <family val="3"/>
      <charset val="128"/>
    </font>
    <font>
      <u/>
      <sz val="8"/>
      <color indexed="12"/>
      <name val="Arial"/>
      <family val="2"/>
    </font>
    <font>
      <b/>
      <sz val="9"/>
      <name val="Times New Roman"/>
      <family val="1"/>
    </font>
    <font>
      <sz val="11"/>
      <color indexed="20"/>
      <name val="Czcionka tekstu podstawowego"/>
      <family val="2"/>
      <charset val="238"/>
    </font>
    <font>
      <b/>
      <sz val="15"/>
      <color indexed="56"/>
      <name val="Czcionka tekstu podstawowego"/>
      <family val="2"/>
      <charset val="238"/>
    </font>
    <font>
      <b/>
      <sz val="13"/>
      <color indexed="56"/>
      <name val="Czcionka tekstu podstawowego"/>
      <family val="2"/>
      <charset val="238"/>
    </font>
    <font>
      <sz val="11"/>
      <color indexed="60"/>
      <name val="Czcionka tekstu podstawowego"/>
      <family val="2"/>
      <charset val="238"/>
    </font>
    <font>
      <sz val="7"/>
      <name val="Small Fonts"/>
      <family val="2"/>
    </font>
    <font>
      <b/>
      <sz val="10"/>
      <name val="Calibri"/>
      <family val="2"/>
      <scheme val="minor"/>
    </font>
    <font>
      <sz val="10"/>
      <color indexed="8"/>
      <name val="Calibri"/>
      <family val="2"/>
      <scheme val="minor"/>
    </font>
    <font>
      <b/>
      <sz val="10"/>
      <color indexed="8"/>
      <name val="Calibri"/>
      <family val="2"/>
      <scheme val="minor"/>
    </font>
    <font>
      <b/>
      <sz val="10"/>
      <color theme="0"/>
      <name val="Calibri"/>
      <family val="2"/>
      <scheme val="minor"/>
    </font>
    <font>
      <i/>
      <sz val="10"/>
      <color theme="1"/>
      <name val="Calibri"/>
      <family val="2"/>
      <scheme val="minor"/>
    </font>
    <font>
      <i/>
      <sz val="10"/>
      <color indexed="8"/>
      <name val="Calibri"/>
      <family val="2"/>
      <scheme val="minor"/>
    </font>
    <font>
      <sz val="10"/>
      <name val="Calibri"/>
      <family val="2"/>
      <scheme val="minor"/>
    </font>
    <font>
      <sz val="10"/>
      <color theme="0"/>
      <name val="Calibri"/>
      <family val="2"/>
      <scheme val="minor"/>
    </font>
    <font>
      <sz val="12"/>
      <color theme="1"/>
      <name val="Calibri"/>
      <family val="2"/>
      <scheme val="minor"/>
    </font>
    <font>
      <sz val="11"/>
      <name val="Calibri"/>
      <family val="2"/>
      <scheme val="minor"/>
    </font>
    <font>
      <sz val="8"/>
      <color theme="1"/>
      <name val="Calibri"/>
      <family val="2"/>
      <scheme val="minor"/>
    </font>
    <font>
      <b/>
      <sz val="18"/>
      <color indexed="62"/>
      <name val="Cambria"/>
      <family val="2"/>
    </font>
    <font>
      <vertAlign val="superscript"/>
      <sz val="8.5"/>
      <color theme="1"/>
      <name val="Calibri"/>
      <family val="2"/>
    </font>
  </fonts>
  <fills count="72">
    <fill>
      <patternFill patternType="none"/>
    </fill>
    <fill>
      <patternFill patternType="gray125"/>
    </fill>
    <fill>
      <patternFill patternType="solid">
        <fgColor rgb="FFFFFFCC"/>
      </patternFill>
    </fill>
    <fill>
      <patternFill patternType="solid">
        <fgColor theme="4"/>
      </patternFill>
    </fill>
    <fill>
      <patternFill patternType="solid">
        <fgColor theme="0"/>
        <bgColor indexed="64"/>
      </patternFill>
    </fill>
    <fill>
      <patternFill patternType="solid">
        <fgColor theme="4" tint="0.79998168889431442"/>
        <bgColor indexed="64"/>
      </patternFill>
    </fill>
    <fill>
      <patternFill patternType="solid">
        <fgColor indexed="54"/>
        <bgColor indexed="64"/>
      </patternFill>
    </fill>
    <fill>
      <patternFill patternType="solid">
        <fgColor indexed="22"/>
        <bgColor indexed="64"/>
      </patternFill>
    </fill>
    <fill>
      <patternFill patternType="solid">
        <fgColor indexed="43"/>
      </patternFill>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42"/>
        <bgColor indexed="64"/>
      </patternFill>
    </fill>
    <fill>
      <patternFill patternType="solid">
        <fgColor indexed="31"/>
        <bgColor indexed="64"/>
      </patternFill>
    </fill>
    <fill>
      <patternFill patternType="solid">
        <fgColor indexed="30"/>
        <bgColor indexed="64"/>
      </patternFill>
    </fill>
    <fill>
      <patternFill patternType="solid">
        <fgColor indexed="23"/>
        <bgColor indexed="64"/>
      </patternFill>
    </fill>
    <fill>
      <patternFill patternType="solid">
        <fgColor indexed="9"/>
        <bgColor indexed="64"/>
      </patternFill>
    </fill>
    <fill>
      <patternFill patternType="solid">
        <fgColor indexed="13"/>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60"/>
        <bgColor indexed="64"/>
      </patternFill>
    </fill>
    <fill>
      <patternFill patternType="solid">
        <fgColor indexed="12"/>
        <bgColor indexed="64"/>
      </patternFill>
    </fill>
    <fill>
      <patternFill patternType="solid">
        <fgColor indexed="26"/>
      </patternFill>
    </fill>
    <fill>
      <patternFill patternType="solid">
        <fgColor indexed="9"/>
      </patternFill>
    </fill>
    <fill>
      <patternFill patternType="solid">
        <fgColor indexed="11"/>
        <bgColor indexed="64"/>
      </patternFill>
    </fill>
    <fill>
      <patternFill patternType="solid">
        <fgColor indexed="55"/>
        <bgColor indexed="64"/>
      </patternFill>
    </fill>
    <fill>
      <patternFill patternType="solid">
        <fgColor indexed="47"/>
        <bgColor indexed="64"/>
      </patternFill>
    </fill>
    <fill>
      <patternFill patternType="solid">
        <fgColor indexed="39"/>
        <bgColor indexed="64"/>
      </patternFill>
    </fill>
    <fill>
      <patternFill patternType="solid">
        <fgColor indexed="65"/>
        <bgColor indexed="8"/>
      </patternFill>
    </fill>
    <fill>
      <patternFill patternType="solid">
        <fgColor indexed="45"/>
        <bgColor indexed="64"/>
      </patternFill>
    </fill>
    <fill>
      <patternFill patternType="solid">
        <fgColor indexed="51"/>
        <bgColor indexed="64"/>
      </patternFill>
    </fill>
    <fill>
      <patternFill patternType="solid">
        <fgColor indexed="46"/>
        <bgColor indexed="64"/>
      </patternFill>
    </fill>
    <fill>
      <patternFill patternType="solid">
        <fgColor indexed="50"/>
        <bgColor indexed="64"/>
      </patternFill>
    </fill>
    <fill>
      <patternFill patternType="solid">
        <fgColor indexed="26"/>
        <bgColor indexed="64"/>
      </patternFill>
    </fill>
    <fill>
      <patternFill patternType="solid">
        <fgColor indexed="62"/>
        <bgColor indexed="64"/>
      </patternFill>
    </fill>
    <fill>
      <patternFill patternType="solid">
        <fgColor indexed="15"/>
      </patternFill>
    </fill>
    <fill>
      <patternFill patternType="gray0625">
        <fgColor indexed="9"/>
        <bgColor indexed="9"/>
      </patternFill>
    </fill>
    <fill>
      <patternFill patternType="gray0625">
        <fgColor indexed="9"/>
        <bgColor indexed="22"/>
      </patternFill>
    </fill>
    <fill>
      <patternFill patternType="solid">
        <fgColor indexed="12"/>
      </patternFill>
    </fill>
    <fill>
      <patternFill patternType="solid">
        <fgColor indexed="41"/>
        <bgColor indexed="15"/>
      </patternFill>
    </fill>
    <fill>
      <patternFill patternType="gray125">
        <fgColor indexed="13"/>
      </patternFill>
    </fill>
    <fill>
      <patternFill patternType="solid">
        <fgColor indexed="63"/>
        <bgColor indexed="64"/>
      </patternFill>
    </fill>
    <fill>
      <patternFill patternType="solid">
        <fgColor indexed="56"/>
        <bgColor indexed="64"/>
      </patternFill>
    </fill>
    <fill>
      <patternFill patternType="solid">
        <fgColor theme="4" tint="0.79998168889431442"/>
        <bgColor theme="4" tint="0.79998168889431442"/>
      </patternFill>
    </fill>
    <fill>
      <patternFill patternType="solid">
        <fgColor theme="4" tint="-0.249977111117893"/>
        <bgColor indexed="64"/>
      </patternFill>
    </fill>
    <fill>
      <patternFill patternType="solid">
        <fgColor indexed="41"/>
      </patternFill>
    </fill>
    <fill>
      <patternFill patternType="solid">
        <fgColor indexed="54"/>
      </patternFill>
    </fill>
    <fill>
      <patternFill patternType="solid">
        <fgColor indexed="48"/>
        <bgColor indexed="64"/>
      </patternFill>
    </fill>
    <fill>
      <patternFill patternType="solid">
        <fgColor indexed="22"/>
        <bgColor indexed="31"/>
      </patternFill>
    </fill>
    <fill>
      <patternFill patternType="solid">
        <fgColor indexed="26"/>
        <bgColor indexed="43"/>
      </patternFill>
    </fill>
    <fill>
      <patternFill patternType="solid">
        <fgColor indexed="24"/>
      </patternFill>
    </fill>
    <fill>
      <patternFill patternType="solid">
        <fgColor indexed="37"/>
      </patternFill>
    </fill>
    <fill>
      <patternFill patternType="solid">
        <fgColor indexed="38"/>
      </patternFill>
    </fill>
  </fills>
  <borders count="64">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theme="0"/>
      </left>
      <right/>
      <top/>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right/>
      <top/>
      <bottom style="medium">
        <color indexed="18"/>
      </bottom>
      <diagonal/>
    </border>
    <border>
      <left style="thin">
        <color indexed="18"/>
      </left>
      <right style="thin">
        <color indexed="18"/>
      </right>
      <top style="thin">
        <color indexed="18"/>
      </top>
      <bottom style="thin">
        <color indexed="18"/>
      </bottom>
      <diagonal/>
    </border>
    <border>
      <left/>
      <right/>
      <top/>
      <bottom style="thin">
        <color indexed="18"/>
      </bottom>
      <diagonal/>
    </border>
    <border>
      <left/>
      <right/>
      <top style="hair">
        <color indexed="8"/>
      </top>
      <bottom style="hair">
        <color indexed="8"/>
      </bottom>
      <diagonal/>
    </border>
    <border>
      <left/>
      <right/>
      <top style="thin">
        <color indexed="32"/>
      </top>
      <bottom style="thin">
        <color indexed="32"/>
      </bottom>
      <diagonal/>
    </border>
    <border>
      <left style="thin">
        <color indexed="64"/>
      </left>
      <right style="thin">
        <color indexed="64"/>
      </right>
      <top style="thin">
        <color indexed="64"/>
      </top>
      <bottom style="thin">
        <color indexed="64"/>
      </bottom>
      <diagonal/>
    </border>
    <border>
      <left style="double">
        <color indexed="64"/>
      </left>
      <right/>
      <top/>
      <bottom style="hair">
        <color indexed="64"/>
      </bottom>
      <diagonal/>
    </border>
    <border>
      <left/>
      <right/>
      <top style="thin">
        <color indexed="64"/>
      </top>
      <bottom style="thick">
        <color indexed="64"/>
      </bottom>
      <diagonal/>
    </border>
    <border>
      <left/>
      <right style="thin">
        <color indexed="64"/>
      </right>
      <top/>
      <bottom/>
      <diagonal/>
    </border>
    <border>
      <left/>
      <right/>
      <top/>
      <bottom style="medium">
        <color indexed="64"/>
      </bottom>
      <diagonal/>
    </border>
    <border>
      <left/>
      <right/>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top/>
      <bottom style="dotted">
        <color indexed="64"/>
      </bottom>
      <diagonal/>
    </border>
    <border>
      <left/>
      <right/>
      <top style="thin">
        <color indexed="25"/>
      </top>
      <bottom style="thin">
        <color indexed="25"/>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style="thin">
        <color indexed="64"/>
      </left>
      <right/>
      <top/>
      <bottom/>
      <diagonal/>
    </border>
    <border>
      <left/>
      <right/>
      <top/>
      <bottom style="thick">
        <color indexed="22"/>
      </bottom>
      <diagonal/>
    </border>
    <border>
      <left/>
      <right/>
      <top/>
      <bottom style="medium">
        <color indexed="30"/>
      </bottom>
      <diagonal/>
    </border>
    <border>
      <left style="dotted">
        <color indexed="64"/>
      </left>
      <right style="dotted">
        <color indexed="64"/>
      </right>
      <top style="dotted">
        <color indexed="64"/>
      </top>
      <bottom style="dotted">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hair">
        <color indexed="64"/>
      </bottom>
      <diagonal/>
    </border>
    <border>
      <left style="thin">
        <color indexed="64"/>
      </left>
      <right style="thin">
        <color indexed="64"/>
      </right>
      <top/>
      <bottom/>
      <diagonal/>
    </border>
    <border>
      <left/>
      <right/>
      <top/>
      <bottom style="medium">
        <color theme="4"/>
      </bottom>
      <diagonal/>
    </border>
    <border>
      <left/>
      <right/>
      <top style="thin">
        <color theme="4"/>
      </top>
      <bottom/>
      <diagonal/>
    </border>
    <border>
      <left/>
      <right/>
      <top style="thin">
        <color theme="4"/>
      </top>
      <bottom style="medium">
        <color theme="4"/>
      </bottom>
      <diagonal/>
    </border>
    <border>
      <left/>
      <right/>
      <top style="thin">
        <color indexed="62"/>
      </top>
      <bottom style="double">
        <color indexed="62"/>
      </bottom>
      <diagonal/>
    </border>
    <border>
      <left/>
      <right/>
      <top style="double">
        <color indexed="64"/>
      </top>
      <bottom/>
      <diagonal/>
    </border>
    <border>
      <left/>
      <right style="thin">
        <color theme="0"/>
      </right>
      <top/>
      <bottom/>
      <diagonal/>
    </border>
    <border>
      <left style="thin">
        <color theme="0"/>
      </left>
      <right style="thin">
        <color theme="0"/>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4" tint="0.39994506668294322"/>
      </right>
      <top style="thin">
        <color theme="4" tint="0.39997558519241921"/>
      </top>
      <bottom style="thin">
        <color theme="4" tint="0.39997558519241921"/>
      </bottom>
      <diagonal/>
    </border>
    <border>
      <left style="thin">
        <color indexed="9"/>
      </left>
      <right/>
      <top/>
      <bottom/>
      <diagonal/>
    </border>
    <border>
      <left/>
      <right/>
      <top/>
      <bottom style="thick">
        <color indexed="49"/>
      </bottom>
      <diagonal/>
    </border>
    <border>
      <left/>
      <right/>
      <top/>
      <bottom style="medium">
        <color indexed="49"/>
      </bottom>
      <diagonal/>
    </border>
    <border>
      <left style="thin">
        <color theme="0"/>
      </left>
      <right style="thin">
        <color theme="0"/>
      </right>
      <top style="thin">
        <color indexed="64"/>
      </top>
      <bottom style="thin">
        <color indexed="64"/>
      </bottom>
      <diagonal/>
    </border>
    <border>
      <left/>
      <right style="thin">
        <color theme="0"/>
      </right>
      <top style="thin">
        <color indexed="64"/>
      </top>
      <bottom/>
      <diagonal/>
    </border>
    <border>
      <left style="thin">
        <color theme="0"/>
      </left>
      <right style="thin">
        <color theme="0"/>
      </right>
      <top/>
      <bottom/>
      <diagonal/>
    </border>
    <border>
      <left/>
      <right/>
      <top/>
      <bottom style="thick">
        <color indexed="24"/>
      </bottom>
      <diagonal/>
    </border>
    <border>
      <left/>
      <right/>
      <top/>
      <bottom style="medium">
        <color indexed="24"/>
      </bottom>
      <diagonal/>
    </border>
    <border>
      <left/>
      <right/>
      <top style="thin">
        <color indexed="49"/>
      </top>
      <bottom style="double">
        <color indexed="49"/>
      </bottom>
      <diagonal/>
    </border>
    <border>
      <left/>
      <right style="thin">
        <color theme="0"/>
      </right>
      <top style="thin">
        <color indexed="64"/>
      </top>
      <bottom style="thin">
        <color indexed="64"/>
      </bottom>
      <diagonal/>
    </border>
  </borders>
  <cellStyleXfs count="9376">
    <xf numFmtId="0" fontId="0" fillId="0" borderId="0"/>
    <xf numFmtId="9" fontId="1" fillId="0" borderId="0" applyFont="0" applyFill="0" applyBorder="0" applyAlignment="0" applyProtection="0"/>
    <xf numFmtId="165"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5" fillId="0" borderId="0"/>
    <xf numFmtId="9" fontId="8" fillId="0" borderId="0">
      <alignment horizontal="right"/>
    </xf>
    <xf numFmtId="0" fontId="9" fillId="0" borderId="0"/>
    <xf numFmtId="0" fontId="10" fillId="0" borderId="0"/>
    <xf numFmtId="167" fontId="5" fillId="0" borderId="0"/>
    <xf numFmtId="0" fontId="5" fillId="0" borderId="0"/>
    <xf numFmtId="10" fontId="11" fillId="0" borderId="0" applyFont="0" applyFill="0" applyBorder="0" applyAlignment="0" applyProtection="0"/>
    <xf numFmtId="0" fontId="5" fillId="0" borderId="0"/>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4"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0" fontId="15" fillId="0" borderId="0"/>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0" fontId="16" fillId="0" borderId="0"/>
    <xf numFmtId="0" fontId="16" fillId="0" borderId="0"/>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0" fontId="16" fillId="0" borderId="0"/>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5"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4" fillId="0" borderId="0" applyBorder="0">
      <alignment vertical="center"/>
      <protection locked="0"/>
    </xf>
    <xf numFmtId="0" fontId="5" fillId="0" borderId="0"/>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2" fillId="0" borderId="0" applyBorder="0">
      <alignment vertical="center"/>
      <protection locked="0"/>
    </xf>
    <xf numFmtId="164" fontId="13" fillId="0" borderId="0" applyBorder="0">
      <alignment vertical="center"/>
      <protection locked="0"/>
    </xf>
    <xf numFmtId="164" fontId="13" fillId="0" borderId="0" applyBorder="0">
      <alignment vertical="center"/>
      <protection locked="0"/>
    </xf>
    <xf numFmtId="9" fontId="17" fillId="0" borderId="0"/>
    <xf numFmtId="168" fontId="17" fillId="0" borderId="0"/>
    <xf numFmtId="10" fontId="17" fillId="0" borderId="0"/>
    <xf numFmtId="0" fontId="5" fillId="6" borderId="5" applyNumberFormat="0">
      <alignment horizontal="left" vertical="center"/>
    </xf>
    <xf numFmtId="0" fontId="18" fillId="0" borderId="0" applyNumberFormat="0" applyFont="0" applyFill="0" applyBorder="0" applyAlignment="0" applyProtection="0"/>
    <xf numFmtId="0" fontId="19" fillId="7" borderId="0" applyBorder="0" applyAlignment="0"/>
    <xf numFmtId="167" fontId="20" fillId="0" borderId="0" applyFont="0" applyFill="0" applyBorder="0" applyAlignment="0" applyProtection="0"/>
    <xf numFmtId="168" fontId="21" fillId="0" borderId="0">
      <alignment horizontal="right"/>
    </xf>
    <xf numFmtId="169" fontId="5" fillId="0" borderId="0" applyFont="0" applyFill="0" applyBorder="0" applyAlignment="0" applyProtection="0"/>
    <xf numFmtId="170" fontId="22" fillId="0" borderId="0" applyFont="0" applyFill="0" applyBorder="0" applyAlignment="0" applyProtection="0"/>
    <xf numFmtId="171" fontId="5" fillId="0" borderId="0" applyFont="0" applyFill="0" applyBorder="0" applyAlignment="0" applyProtection="0"/>
    <xf numFmtId="172" fontId="22"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168" fontId="5" fillId="0" borderId="0" applyFont="0" applyFill="0" applyBorder="0" applyAlignment="0" applyProtection="0"/>
    <xf numFmtId="0" fontId="24" fillId="0" borderId="0"/>
    <xf numFmtId="0" fontId="24" fillId="0" borderId="0"/>
    <xf numFmtId="0" fontId="5" fillId="0" borderId="0"/>
    <xf numFmtId="0" fontId="9" fillId="0" borderId="0"/>
    <xf numFmtId="173" fontId="5" fillId="0" borderId="0"/>
    <xf numFmtId="0" fontId="5" fillId="0" borderId="0" applyNumberFormat="0" applyFill="0" applyBorder="0" applyAlignment="0" applyProtection="0"/>
    <xf numFmtId="0" fontId="23" fillId="0" borderId="0"/>
    <xf numFmtId="0" fontId="25" fillId="0" borderId="0"/>
    <xf numFmtId="0" fontId="5" fillId="0" borderId="0" applyFont="0" applyFill="0" applyBorder="0" applyAlignment="0" applyProtection="0"/>
    <xf numFmtId="0" fontId="25" fillId="0" borderId="0"/>
    <xf numFmtId="37" fontId="26" fillId="0" borderId="0" applyFill="0" applyBorder="0">
      <alignment horizontal="right"/>
    </xf>
    <xf numFmtId="0" fontId="24" fillId="0" borderId="0"/>
    <xf numFmtId="0" fontId="16" fillId="0" borderId="0" applyNumberFormat="0" applyFill="0" applyBorder="0" applyAlignment="0" applyProtection="0"/>
    <xf numFmtId="0" fontId="16" fillId="0" borderId="0" applyFont="0" applyFill="0" applyBorder="0" applyAlignment="0" applyProtection="0"/>
    <xf numFmtId="174" fontId="5" fillId="0" borderId="0" applyFont="0" applyFill="0" applyBorder="0" applyAlignment="0" applyProtection="0"/>
    <xf numFmtId="175" fontId="22" fillId="0" borderId="0" applyFont="0" applyFill="0" applyBorder="0" applyAlignment="0" applyProtection="0"/>
    <xf numFmtId="0" fontId="25" fillId="0" borderId="0"/>
    <xf numFmtId="37" fontId="26" fillId="0" borderId="0" applyFill="0" applyBorder="0">
      <alignment horizontal="right"/>
    </xf>
    <xf numFmtId="0" fontId="24" fillId="0" borderId="0"/>
    <xf numFmtId="176" fontId="5" fillId="0" borderId="0" applyFont="0" applyFill="0" applyBorder="0" applyAlignment="0" applyProtection="0"/>
    <xf numFmtId="177" fontId="5"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176" fontId="5"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42" fontId="20" fillId="0" borderId="0" applyFont="0" applyFill="0" applyBorder="0" applyAlignment="0" applyProtection="0"/>
    <xf numFmtId="177" fontId="5" fillId="0" borderId="0" applyFont="0" applyFill="0" applyBorder="0" applyAlignment="0" applyProtection="0"/>
    <xf numFmtId="177"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6" fontId="5" fillId="0" borderId="0" applyFont="0" applyFill="0" applyBorder="0" applyAlignment="0" applyProtection="0"/>
    <xf numFmtId="178" fontId="22" fillId="0" borderId="0" applyFont="0" applyFill="0" applyBorder="0" applyAlignment="0" applyProtection="0"/>
    <xf numFmtId="179" fontId="5" fillId="0" borderId="0" applyFont="0" applyFill="0" applyBorder="0" applyAlignment="0" applyProtection="0"/>
    <xf numFmtId="180" fontId="5" fillId="0" borderId="0" applyFont="0" applyFill="0" applyBorder="0" applyAlignment="0" applyProtection="0"/>
    <xf numFmtId="181" fontId="20"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39" fontId="5" fillId="0" borderId="0" applyFont="0" applyFill="0" applyBorder="0" applyAlignment="0" applyProtection="0"/>
    <xf numFmtId="182" fontId="22" fillId="0" borderId="0" applyFont="0" applyFill="0" applyBorder="0" applyAlignment="0" applyProtection="0"/>
    <xf numFmtId="183" fontId="5" fillId="0" borderId="0" applyFont="0" applyFill="0" applyBorder="0" applyAlignment="0" applyProtection="0"/>
    <xf numFmtId="0" fontId="27" fillId="0" borderId="0"/>
    <xf numFmtId="37" fontId="26" fillId="0" borderId="0" applyFill="0" applyBorder="0">
      <alignment horizontal="right"/>
    </xf>
    <xf numFmtId="0" fontId="27" fillId="0" borderId="0"/>
    <xf numFmtId="0" fontId="24" fillId="0" borderId="0"/>
    <xf numFmtId="37" fontId="26" fillId="0" borderId="0" applyFill="0" applyBorder="0">
      <alignment horizontal="right"/>
    </xf>
    <xf numFmtId="0" fontId="9" fillId="0" borderId="0"/>
    <xf numFmtId="184" fontId="5" fillId="0" borderId="0" applyFont="0" applyFill="0" applyBorder="0" applyAlignment="0" applyProtection="0"/>
    <xf numFmtId="185" fontId="22" fillId="0" borderId="0" applyFont="0" applyFill="0" applyBorder="0" applyAlignment="0" applyProtection="0"/>
    <xf numFmtId="0" fontId="23" fillId="0" borderId="0"/>
    <xf numFmtId="0" fontId="5" fillId="0" borderId="0"/>
    <xf numFmtId="0" fontId="5" fillId="0" borderId="0"/>
    <xf numFmtId="0" fontId="5" fillId="0" borderId="0" applyNumberFormat="0" applyFill="0" applyBorder="0" applyAlignment="0" applyProtection="0"/>
    <xf numFmtId="0" fontId="2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186" fontId="29" fillId="0" borderId="6" applyNumberFormat="0" applyFill="0" applyProtection="0">
      <alignment horizontal="center"/>
    </xf>
    <xf numFmtId="0" fontId="29" fillId="0" borderId="6" applyNumberFormat="0" applyFill="0" applyProtection="0">
      <alignment horizontal="center"/>
    </xf>
    <xf numFmtId="0" fontId="29" fillId="0" borderId="6" applyNumberFormat="0" applyFill="0" applyProtection="0">
      <alignment horizontal="center"/>
    </xf>
    <xf numFmtId="0" fontId="28" fillId="0" borderId="0" applyNumberFormat="0" applyFill="0" applyBorder="0" applyAlignment="0" applyProtection="0"/>
    <xf numFmtId="0" fontId="29" fillId="0" borderId="6" applyNumberFormat="0" applyFill="0" applyProtection="0">
      <alignment horizontal="center"/>
    </xf>
    <xf numFmtId="0" fontId="29" fillId="0" borderId="6" applyNumberFormat="0" applyFill="0" applyProtection="0">
      <alignment horizontal="center"/>
    </xf>
    <xf numFmtId="0" fontId="29" fillId="0" borderId="6" applyNumberFormat="0" applyFill="0" applyProtection="0">
      <alignment horizontal="center"/>
    </xf>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168" fontId="28" fillId="0" borderId="0" applyNumberFormat="0" applyFill="0" applyBorder="0" applyAlignment="0" applyProtection="0"/>
    <xf numFmtId="0" fontId="5" fillId="8" borderId="0" applyNumberFormat="0" applyFont="0" applyAlignment="0" applyProtection="0"/>
    <xf numFmtId="181" fontId="30" fillId="9" borderId="7" applyNumberFormat="0" applyAlignment="0" applyProtection="0"/>
    <xf numFmtId="181" fontId="30" fillId="9" borderId="7" applyNumberFormat="0" applyAlignment="0" applyProtection="0"/>
    <xf numFmtId="0" fontId="23" fillId="0" borderId="0"/>
    <xf numFmtId="0" fontId="23" fillId="0" borderId="0"/>
    <xf numFmtId="0" fontId="23" fillId="0" borderId="0"/>
    <xf numFmtId="0" fontId="5" fillId="0" borderId="0" applyNumberFormat="0" applyFill="0" applyBorder="0" applyAlignment="0" applyProtection="0"/>
    <xf numFmtId="0" fontId="5" fillId="0" borderId="0" applyNumberFormat="0" applyFill="0" applyBorder="0" applyAlignment="0" applyProtection="0"/>
    <xf numFmtId="0" fontId="23" fillId="0" borderId="0"/>
    <xf numFmtId="0" fontId="5" fillId="0" borderId="0"/>
    <xf numFmtId="0" fontId="5" fillId="0" borderId="0" applyNumberFormat="0" applyFill="0" applyBorder="0" applyAlignment="0" applyProtection="0"/>
    <xf numFmtId="0" fontId="23" fillId="0" borderId="0"/>
    <xf numFmtId="187" fontId="20" fillId="0" borderId="0" applyFont="0" applyFill="0" applyBorder="0" applyAlignment="0" applyProtection="0"/>
    <xf numFmtId="188" fontId="5" fillId="0" borderId="0" applyFont="0" applyFill="0" applyBorder="0" applyAlignment="0" applyProtection="0"/>
    <xf numFmtId="187" fontId="20" fillId="0" borderId="0" applyFont="0" applyFill="0" applyBorder="0" applyAlignment="0" applyProtection="0"/>
    <xf numFmtId="187" fontId="20" fillId="0" borderId="0" applyFont="0" applyFill="0" applyBorder="0" applyAlignment="0" applyProtection="0"/>
    <xf numFmtId="188" fontId="5" fillId="0" borderId="0" applyFont="0" applyFill="0" applyBorder="0" applyAlignment="0" applyProtection="0"/>
    <xf numFmtId="188" fontId="5" fillId="0" borderId="0" applyFont="0" applyFill="0" applyBorder="0" applyAlignment="0" applyProtection="0"/>
    <xf numFmtId="189" fontId="22" fillId="0" borderId="0" applyFont="0" applyFill="0" applyBorder="0" applyAlignment="0" applyProtection="0"/>
    <xf numFmtId="188" fontId="5" fillId="0" borderId="0" applyFont="0" applyFill="0" applyBorder="0" applyAlignment="0" applyProtection="0"/>
    <xf numFmtId="190" fontId="5" fillId="0" borderId="0" applyFont="0" applyFill="0" applyBorder="0" applyProtection="0">
      <alignment horizontal="right"/>
    </xf>
    <xf numFmtId="191" fontId="22" fillId="0" borderId="0" applyFont="0" applyFill="0" applyBorder="0" applyProtection="0">
      <alignment horizontal="right"/>
    </xf>
    <xf numFmtId="0" fontId="5" fillId="0" borderId="0" applyNumberFormat="0" applyFill="0" applyBorder="0" applyAlignment="0" applyProtection="0"/>
    <xf numFmtId="0" fontId="16" fillId="0" borderId="0"/>
    <xf numFmtId="0" fontId="16" fillId="0" borderId="0"/>
    <xf numFmtId="0" fontId="16" fillId="0" borderId="0"/>
    <xf numFmtId="0" fontId="23" fillId="0" borderId="0"/>
    <xf numFmtId="41" fontId="20" fillId="0" borderId="0" applyFont="0" applyFill="0" applyBorder="0" applyAlignment="0" applyProtection="0"/>
    <xf numFmtId="192" fontId="5" fillId="0" borderId="0" applyFont="0" applyFill="0" applyBorder="0" applyAlignment="0" applyProtection="0"/>
    <xf numFmtId="43" fontId="5" fillId="0" borderId="0" applyFont="0" applyFill="0" applyBorder="0" applyAlignment="0" applyProtection="0"/>
    <xf numFmtId="0" fontId="31" fillId="0" borderId="0">
      <alignment vertical="top"/>
    </xf>
    <xf numFmtId="37" fontId="26" fillId="0" borderId="0" applyFill="0" applyBorder="0">
      <alignment horizontal="right"/>
    </xf>
    <xf numFmtId="0" fontId="5" fillId="0" borderId="0" applyNumberFormat="0" applyFill="0" applyBorder="0" applyAlignment="0" applyProtection="0"/>
    <xf numFmtId="0" fontId="25" fillId="0" borderId="0"/>
    <xf numFmtId="0" fontId="25" fillId="0" borderId="0"/>
    <xf numFmtId="193" fontId="20" fillId="0" borderId="0" applyFont="0" applyFill="0" applyBorder="0" applyAlignment="0" applyProtection="0"/>
    <xf numFmtId="0" fontId="25" fillId="0" borderId="0"/>
    <xf numFmtId="0" fontId="9" fillId="0" borderId="0"/>
    <xf numFmtId="0" fontId="16" fillId="0" borderId="0"/>
    <xf numFmtId="0" fontId="16" fillId="0" borderId="0"/>
    <xf numFmtId="0" fontId="16" fillId="0" borderId="0"/>
    <xf numFmtId="0" fontId="16" fillId="0" borderId="0"/>
    <xf numFmtId="0" fontId="5" fillId="0" borderId="0"/>
    <xf numFmtId="0" fontId="5" fillId="0" borderId="0"/>
    <xf numFmtId="0" fontId="5" fillId="0" borderId="0"/>
    <xf numFmtId="0" fontId="5" fillId="0" borderId="0"/>
    <xf numFmtId="37" fontId="26" fillId="0" borderId="0" applyFill="0" applyBorder="0">
      <alignment horizontal="right"/>
    </xf>
    <xf numFmtId="0" fontId="5" fillId="0" borderId="0" applyNumberFormat="0" applyFill="0" applyBorder="0" applyAlignment="0" applyProtection="0"/>
    <xf numFmtId="0" fontId="16" fillId="0" borderId="0"/>
    <xf numFmtId="0" fontId="5" fillId="0" borderId="0"/>
    <xf numFmtId="0" fontId="25" fillId="0" borderId="0"/>
    <xf numFmtId="0" fontId="24" fillId="0" borderId="0"/>
    <xf numFmtId="37" fontId="26" fillId="0" borderId="0" applyFill="0" applyBorder="0">
      <alignment horizontal="right"/>
    </xf>
    <xf numFmtId="0" fontId="25" fillId="0" borderId="0"/>
    <xf numFmtId="0" fontId="5" fillId="0" borderId="0" applyNumberFormat="0" applyFill="0" applyBorder="0" applyAlignment="0" applyProtection="0"/>
    <xf numFmtId="0" fontId="29" fillId="0" borderId="0" applyNumberFormat="0" applyFill="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5" fillId="0" borderId="0"/>
    <xf numFmtId="0" fontId="25" fillId="0" borderId="0"/>
    <xf numFmtId="0" fontId="23" fillId="0" borderId="0"/>
    <xf numFmtId="0" fontId="16" fillId="0" borderId="0"/>
    <xf numFmtId="0" fontId="9" fillId="0" borderId="0"/>
    <xf numFmtId="0" fontId="9" fillId="0" borderId="0"/>
    <xf numFmtId="0" fontId="32" fillId="0" borderId="0" applyNumberFormat="0" applyFill="0" applyBorder="0" applyProtection="0">
      <alignment vertical="top"/>
    </xf>
    <xf numFmtId="0" fontId="32" fillId="0" borderId="0" applyNumberFormat="0" applyFill="0" applyBorder="0" applyProtection="0">
      <alignment vertical="top"/>
    </xf>
    <xf numFmtId="168" fontId="32" fillId="0" borderId="0" applyNumberFormat="0" applyFill="0" applyBorder="0" applyProtection="0">
      <alignment vertical="top"/>
    </xf>
    <xf numFmtId="0" fontId="24" fillId="0" borderId="0"/>
    <xf numFmtId="37" fontId="26" fillId="0" borderId="0" applyFill="0" applyBorder="0">
      <alignment horizontal="right"/>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0"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86"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168" fontId="29" fillId="0" borderId="8" applyNumberFormat="0" applyFill="0" applyProtection="0">
      <alignment horizontal="centerContinuous"/>
    </xf>
    <xf numFmtId="0" fontId="33" fillId="0" borderId="9" applyNumberFormat="0" applyFill="0" applyAlignment="0" applyProtection="0"/>
    <xf numFmtId="0" fontId="34" fillId="0" borderId="9" applyNumberFormat="0" applyFill="0" applyAlignment="0" applyProtection="0"/>
    <xf numFmtId="0" fontId="33" fillId="0" borderId="9" applyNumberFormat="0" applyFill="0" applyAlignment="0" applyProtection="0"/>
    <xf numFmtId="168" fontId="33" fillId="0" borderId="9" applyNumberFormat="0" applyFill="0" applyAlignment="0" applyProtection="0"/>
    <xf numFmtId="0" fontId="35" fillId="0" borderId="6" applyNumberFormat="0" applyFill="0" applyProtection="0">
      <alignment horizontal="center"/>
    </xf>
    <xf numFmtId="0" fontId="36" fillId="0" borderId="6" applyNumberFormat="0" applyFill="0" applyProtection="0">
      <alignment horizontal="center"/>
    </xf>
    <xf numFmtId="0" fontId="35" fillId="0" borderId="6" applyNumberFormat="0" applyFill="0" applyProtection="0">
      <alignment horizontal="center"/>
    </xf>
    <xf numFmtId="0" fontId="35" fillId="0" borderId="0" applyNumberFormat="0" applyFill="0" applyBorder="0" applyProtection="0">
      <alignment horizontal="left"/>
    </xf>
    <xf numFmtId="0" fontId="35" fillId="0" borderId="0" applyNumberFormat="0" applyFill="0" applyBorder="0" applyProtection="0">
      <alignment horizontal="left"/>
    </xf>
    <xf numFmtId="0" fontId="37" fillId="0" borderId="0" applyNumberFormat="0" applyFill="0" applyBorder="0" applyProtection="0">
      <alignment horizontal="centerContinuous"/>
    </xf>
    <xf numFmtId="168"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37" fillId="0" borderId="0" applyNumberFormat="0" applyFill="0" applyBorder="0" applyProtection="0">
      <alignment horizontal="centerContinuous"/>
    </xf>
    <xf numFmtId="0" fontId="23" fillId="0" borderId="0"/>
    <xf numFmtId="0" fontId="23" fillId="0" borderId="0"/>
    <xf numFmtId="0" fontId="23" fillId="0" borderId="0"/>
    <xf numFmtId="37" fontId="26" fillId="0" borderId="0" applyFill="0" applyBorder="0">
      <alignment horizontal="right"/>
    </xf>
    <xf numFmtId="0" fontId="16" fillId="0" borderId="0" applyFont="0" applyFill="0" applyBorder="0" applyAlignment="0" applyProtection="0"/>
    <xf numFmtId="0" fontId="5" fillId="0" borderId="0" applyNumberFormat="0" applyFill="0" applyBorder="0" applyAlignment="0" applyProtection="0"/>
    <xf numFmtId="0" fontId="9" fillId="0" borderId="0"/>
    <xf numFmtId="0" fontId="25" fillId="0" borderId="0"/>
    <xf numFmtId="0" fontId="23" fillId="0" borderId="0"/>
    <xf numFmtId="0" fontId="23" fillId="0" borderId="0"/>
    <xf numFmtId="0" fontId="16" fillId="0" borderId="0"/>
    <xf numFmtId="194" fontId="38" fillId="0" borderId="10">
      <alignment horizontal="left" vertical="center"/>
    </xf>
    <xf numFmtId="0" fontId="16" fillId="0" borderId="0"/>
    <xf numFmtId="0" fontId="23" fillId="0" borderId="0"/>
    <xf numFmtId="0" fontId="17" fillId="0" borderId="0" applyNumberFormat="0" applyFill="0" applyBorder="0" applyAlignment="0" applyProtection="0"/>
    <xf numFmtId="195" fontId="21" fillId="0" borderId="0"/>
    <xf numFmtId="0" fontId="23" fillId="0" borderId="0"/>
    <xf numFmtId="196" fontId="17" fillId="0" borderId="0">
      <alignment horizontal="center"/>
    </xf>
    <xf numFmtId="197" fontId="39" fillId="0" borderId="0">
      <alignment horizontal="left"/>
    </xf>
    <xf numFmtId="198" fontId="40" fillId="0" borderId="0">
      <alignment horizontal="left"/>
    </xf>
    <xf numFmtId="199" fontId="16" fillId="0" borderId="0"/>
    <xf numFmtId="37" fontId="5" fillId="0" borderId="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1"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2" fillId="10" borderId="0" applyNumberFormat="0" applyBorder="0" applyAlignment="0" applyProtection="0"/>
    <xf numFmtId="0" fontId="41"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2" fillId="11" borderId="0" applyNumberFormat="0" applyBorder="0" applyAlignment="0" applyProtection="0"/>
    <xf numFmtId="0" fontId="41"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2" fillId="12" borderId="0" applyNumberFormat="0" applyBorder="0" applyAlignment="0" applyProtection="0"/>
    <xf numFmtId="0" fontId="41"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1"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2" fillId="14" borderId="0" applyNumberFormat="0" applyBorder="0" applyAlignment="0" applyProtection="0"/>
    <xf numFmtId="0" fontId="41"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42" fillId="15"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194" fontId="38" fillId="0" borderId="10">
      <alignment horizontal="left" vertical="center"/>
    </xf>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1"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1"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2" fillId="17" borderId="0" applyNumberFormat="0" applyBorder="0" applyAlignment="0" applyProtection="0"/>
    <xf numFmtId="0" fontId="41"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2" fillId="18" borderId="0" applyNumberFormat="0" applyBorder="0" applyAlignment="0" applyProtection="0"/>
    <xf numFmtId="0" fontId="41"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2" fillId="13" borderId="0" applyNumberFormat="0" applyBorder="0" applyAlignment="0" applyProtection="0"/>
    <xf numFmtId="0" fontId="41"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2" fillId="16" borderId="0" applyNumberFormat="0" applyBorder="0" applyAlignment="0" applyProtection="0"/>
    <xf numFmtId="0" fontId="41"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42" fillId="19"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167" fontId="43" fillId="0" borderId="11">
      <alignment horizontal="center" vertical="center"/>
    </xf>
    <xf numFmtId="0" fontId="4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5" fillId="20"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6" fillId="20"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45" fillId="23" borderId="0" applyNumberFormat="0" applyBorder="0" applyAlignment="0" applyProtection="0"/>
    <xf numFmtId="0" fontId="9" fillId="0" borderId="0">
      <protection locked="0"/>
    </xf>
    <xf numFmtId="0" fontId="47" fillId="24" borderId="0" applyFont="0" applyFill="0"/>
    <xf numFmtId="0" fontId="5" fillId="0" borderId="0"/>
    <xf numFmtId="0" fontId="5" fillId="0" borderId="0"/>
    <xf numFmtId="0" fontId="5" fillId="0" borderId="0"/>
    <xf numFmtId="0" fontId="5" fillId="0" borderId="0"/>
    <xf numFmtId="0" fontId="5" fillId="0" borderId="0"/>
    <xf numFmtId="0" fontId="48" fillId="0" borderId="0"/>
    <xf numFmtId="0" fontId="45" fillId="25" borderId="0" applyNumberFormat="0" applyBorder="0" applyAlignment="0" applyProtection="0"/>
    <xf numFmtId="0" fontId="45" fillId="25"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200" fontId="16" fillId="29" borderId="12">
      <alignment horizontal="center" vertical="center"/>
    </xf>
    <xf numFmtId="1" fontId="49" fillId="30" borderId="0">
      <alignment horizontal="left"/>
    </xf>
    <xf numFmtId="0" fontId="50" fillId="0" borderId="0">
      <alignment horizontal="left"/>
    </xf>
    <xf numFmtId="0" fontId="5" fillId="0" borderId="0"/>
    <xf numFmtId="0" fontId="4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8" borderId="0" applyNumberFormat="0" applyBorder="0" applyAlignment="0" applyProtection="0"/>
    <xf numFmtId="0" fontId="50" fillId="0" borderId="0">
      <alignment horizontal="left"/>
    </xf>
    <xf numFmtId="0" fontId="5" fillId="0" borderId="0" applyNumberFormat="0" applyFill="0" applyBorder="0" applyAlignment="0" applyProtection="0"/>
    <xf numFmtId="0" fontId="51" fillId="0" borderId="0">
      <alignment horizontal="center" wrapText="1"/>
      <protection locked="0"/>
    </xf>
    <xf numFmtId="0" fontId="5" fillId="0" borderId="0" applyNumberFormat="0" applyFill="0" applyBorder="0" applyAlignment="0" applyProtection="0"/>
    <xf numFmtId="0" fontId="52" fillId="0" borderId="0" applyNumberFormat="0" applyFill="0" applyBorder="0" applyAlignment="0" applyProtection="0"/>
    <xf numFmtId="3" fontId="26" fillId="0" borderId="0"/>
    <xf numFmtId="3" fontId="53" fillId="0" borderId="0"/>
    <xf numFmtId="201" fontId="54" fillId="0" borderId="0" applyFont="0" applyFill="0" applyBorder="0" applyAlignment="0" applyProtection="0"/>
    <xf numFmtId="202" fontId="54" fillId="0" borderId="0" applyFont="0" applyFill="0" applyBorder="0" applyAlignment="0" applyProtection="0"/>
    <xf numFmtId="0" fontId="50" fillId="0" borderId="0">
      <alignment horizontal="right"/>
    </xf>
    <xf numFmtId="203" fontId="5" fillId="0" borderId="0" applyFont="0" applyFill="0" applyBorder="0" applyAlignment="0" applyProtection="0"/>
    <xf numFmtId="0" fontId="55" fillId="0" borderId="0" applyNumberFormat="0" applyFill="0" applyBorder="0" applyAlignment="0" applyProtection="0"/>
    <xf numFmtId="204" fontId="56" fillId="31" borderId="13"/>
    <xf numFmtId="205" fontId="17" fillId="32" borderId="0" applyNumberFormat="0" applyFont="0"/>
    <xf numFmtId="0" fontId="57" fillId="11" borderId="0" applyNumberFormat="0" applyBorder="0" applyAlignment="0" applyProtection="0"/>
    <xf numFmtId="0" fontId="57" fillId="11" borderId="0" applyNumberFormat="0" applyBorder="0" applyAlignment="0" applyProtection="0"/>
    <xf numFmtId="3" fontId="58" fillId="33" borderId="0">
      <alignment horizontal="center" vertical="center" textRotation="180"/>
    </xf>
    <xf numFmtId="0" fontId="50" fillId="0" borderId="0">
      <alignment horizontal="left"/>
    </xf>
    <xf numFmtId="0" fontId="59" fillId="0" borderId="0" applyNumberFormat="0" applyFill="0" applyBorder="0" applyAlignment="0" applyProtection="0"/>
    <xf numFmtId="0" fontId="22" fillId="34" borderId="0" applyNumberFormat="0" applyFill="0" applyBorder="0" applyAlignment="0" applyProtection="0">
      <protection locked="0"/>
    </xf>
    <xf numFmtId="7" fontId="60" fillId="0" borderId="0" applyNumberFormat="0" applyFont="0" applyAlignment="0"/>
    <xf numFmtId="206" fontId="20" fillId="0" borderId="0" applyFont="0" applyFill="0" applyBorder="0" applyAlignment="0" applyProtection="0"/>
    <xf numFmtId="207" fontId="61" fillId="0" borderId="0" applyFont="0" applyFill="0" applyBorder="0" applyAlignment="0" applyProtection="0"/>
    <xf numFmtId="208" fontId="20" fillId="0" borderId="0" applyFont="0" applyFill="0" applyBorder="0" applyAlignment="0" applyProtection="0"/>
    <xf numFmtId="209" fontId="20" fillId="0" borderId="0" applyFont="0" applyFill="0" applyBorder="0" applyAlignment="0" applyProtection="0"/>
    <xf numFmtId="14" fontId="62" fillId="0" borderId="0" applyNumberFormat="0" applyFill="0" applyBorder="0" applyAlignment="0" applyProtection="0">
      <alignment horizontal="center"/>
    </xf>
    <xf numFmtId="0" fontId="63" fillId="34" borderId="14" applyNumberFormat="0" applyFill="0" applyBorder="0" applyAlignment="0" applyProtection="0">
      <protection locked="0"/>
    </xf>
    <xf numFmtId="0" fontId="51" fillId="0" borderId="15" applyNumberFormat="0" applyFont="0" applyFill="0" applyAlignment="0" applyProtection="0"/>
    <xf numFmtId="0" fontId="51" fillId="0" borderId="15" applyNumberFormat="0" applyFont="0" applyFill="0" applyAlignment="0" applyProtection="0"/>
    <xf numFmtId="0" fontId="51" fillId="0" borderId="15" applyNumberFormat="0" applyFon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21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0" fontId="21" fillId="0" borderId="16" applyNumberFormat="0" applyFill="0" applyAlignment="0" applyProtection="0"/>
    <xf numFmtId="211" fontId="64" fillId="0" borderId="0">
      <protection locked="0"/>
    </xf>
    <xf numFmtId="212" fontId="16" fillId="0" borderId="0" applyFont="0" applyFill="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5" fillId="0" borderId="0"/>
    <xf numFmtId="204" fontId="56" fillId="0" borderId="13"/>
    <xf numFmtId="0" fontId="66" fillId="0" borderId="0"/>
    <xf numFmtId="213" fontId="67" fillId="24" borderId="0"/>
    <xf numFmtId="214" fontId="26" fillId="24" borderId="0"/>
    <xf numFmtId="3" fontId="68" fillId="35" borderId="0"/>
    <xf numFmtId="215" fontId="48" fillId="0" borderId="0"/>
    <xf numFmtId="216" fontId="48" fillId="0" borderId="0"/>
    <xf numFmtId="217" fontId="48" fillId="0" borderId="0"/>
    <xf numFmtId="215" fontId="48" fillId="0" borderId="4"/>
    <xf numFmtId="216" fontId="48" fillId="0" borderId="4"/>
    <xf numFmtId="217" fontId="48" fillId="0" borderId="4"/>
    <xf numFmtId="218" fontId="48" fillId="0" borderId="0"/>
    <xf numFmtId="219" fontId="48" fillId="0" borderId="0"/>
    <xf numFmtId="220" fontId="48" fillId="0" borderId="0"/>
    <xf numFmtId="218" fontId="48" fillId="0" borderId="4"/>
    <xf numFmtId="219" fontId="48" fillId="0" borderId="4"/>
    <xf numFmtId="220" fontId="48" fillId="0" borderId="4"/>
    <xf numFmtId="221" fontId="48" fillId="0" borderId="0">
      <alignment horizontal="right"/>
      <protection locked="0"/>
    </xf>
    <xf numFmtId="222" fontId="48" fillId="0" borderId="0">
      <alignment horizontal="right"/>
      <protection locked="0"/>
    </xf>
    <xf numFmtId="223" fontId="48" fillId="0" borderId="0"/>
    <xf numFmtId="224" fontId="48" fillId="0" borderId="0"/>
    <xf numFmtId="225" fontId="48" fillId="0" borderId="0"/>
    <xf numFmtId="223" fontId="48" fillId="0" borderId="4"/>
    <xf numFmtId="226" fontId="48" fillId="0" borderId="4"/>
    <xf numFmtId="225" fontId="48" fillId="0" borderId="4"/>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69" fillId="36" borderId="5" applyNumberFormat="0" applyAlignment="0" applyProtection="0"/>
    <xf numFmtId="0" fontId="70" fillId="0" borderId="0"/>
    <xf numFmtId="0" fontId="5" fillId="0" borderId="0"/>
    <xf numFmtId="0" fontId="5" fillId="0" borderId="0"/>
    <xf numFmtId="0" fontId="5" fillId="0" borderId="0"/>
    <xf numFmtId="0" fontId="5" fillId="0" borderId="0"/>
    <xf numFmtId="37" fontId="71" fillId="37" borderId="0" applyNumberFormat="0" applyFont="0" applyBorder="0" applyAlignment="0">
      <alignment horizontal="center"/>
    </xf>
    <xf numFmtId="0" fontId="72" fillId="0" borderId="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5" fillId="0" borderId="0" applyFill="0" applyBorder="0" applyProtection="0">
      <alignment horizontal="center"/>
      <protection locked="0"/>
    </xf>
    <xf numFmtId="0" fontId="76" fillId="0" borderId="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7" fillId="0" borderId="0" applyAlignment="0"/>
    <xf numFmtId="0" fontId="77" fillId="0" borderId="0" applyAlignment="0"/>
    <xf numFmtId="0" fontId="77" fillId="0" borderId="0" applyAlignment="0"/>
    <xf numFmtId="0" fontId="77" fillId="0" borderId="0" applyAlignment="0"/>
    <xf numFmtId="227" fontId="78" fillId="0" borderId="0" applyFill="0" applyBorder="0">
      <alignment vertical="top"/>
    </xf>
    <xf numFmtId="0" fontId="50" fillId="0" borderId="0">
      <alignment horizontal="left"/>
    </xf>
    <xf numFmtId="0" fontId="79" fillId="0" borderId="0" applyNumberFormat="0" applyFill="0" applyBorder="0" applyProtection="0">
      <alignment horizontal="right"/>
    </xf>
    <xf numFmtId="0" fontId="80" fillId="0" borderId="0" applyNumberFormat="0" applyFill="0" applyBorder="0" applyProtection="0">
      <alignment wrapText="1"/>
    </xf>
    <xf numFmtId="0" fontId="81" fillId="0" borderId="0" applyNumberFormat="0" applyFill="0" applyBorder="0" applyProtection="0">
      <alignment horizontal="center" wrapText="1"/>
    </xf>
    <xf numFmtId="0" fontId="82" fillId="39" borderId="0"/>
    <xf numFmtId="228" fontId="83" fillId="0" borderId="0" applyFont="0" applyFill="0" applyBorder="0" applyAlignment="0" applyProtection="0"/>
    <xf numFmtId="229" fontId="84" fillId="0" borderId="0"/>
    <xf numFmtId="229" fontId="84" fillId="0" borderId="0"/>
    <xf numFmtId="229" fontId="84" fillId="0" borderId="0"/>
    <xf numFmtId="229" fontId="84" fillId="0" borderId="0"/>
    <xf numFmtId="229" fontId="84" fillId="0" borderId="0"/>
    <xf numFmtId="229" fontId="84" fillId="0" borderId="0"/>
    <xf numFmtId="229" fontId="84" fillId="0" borderId="0"/>
    <xf numFmtId="229" fontId="84" fillId="0" borderId="0"/>
    <xf numFmtId="167" fontId="51" fillId="0" borderId="0"/>
    <xf numFmtId="40" fontId="85" fillId="0" borderId="0" applyFont="0" applyFill="0" applyBorder="0" applyAlignment="0" applyProtection="0">
      <alignment horizontal="center"/>
    </xf>
    <xf numFmtId="230" fontId="16" fillId="0" borderId="0" applyFont="0" applyFill="0" applyBorder="0" applyAlignment="0" applyProtection="0">
      <alignment horizontal="center"/>
    </xf>
    <xf numFmtId="231" fontId="86" fillId="0" borderId="0" applyFont="0" applyFill="0" applyBorder="0" applyAlignment="0" applyProtection="0">
      <alignment horizontal="right"/>
    </xf>
    <xf numFmtId="232" fontId="86" fillId="0" borderId="0" applyFont="0" applyFill="0" applyBorder="0" applyAlignment="0" applyProtection="0"/>
    <xf numFmtId="233" fontId="53" fillId="0" borderId="0" applyFont="0" applyFill="0" applyBorder="0" applyAlignment="0" applyProtection="0"/>
    <xf numFmtId="234" fontId="87" fillId="0" borderId="0" applyFont="0" applyFill="0" applyBorder="0" applyAlignment="0" applyProtection="0"/>
    <xf numFmtId="235" fontId="8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36" fontId="5" fillId="0" borderId="0" applyFont="0" applyFill="0" applyBorder="0" applyAlignment="0" applyProtection="0"/>
    <xf numFmtId="237" fontId="88" fillId="40" borderId="0" applyFill="0" applyBorder="0" applyAlignment="0">
      <protection locked="0"/>
    </xf>
    <xf numFmtId="237" fontId="64" fillId="0" borderId="0" applyFill="0" applyBorder="0" applyAlignment="0">
      <protection locked="0"/>
    </xf>
    <xf numFmtId="199" fontId="16" fillId="0" borderId="0"/>
    <xf numFmtId="167" fontId="89" fillId="0" borderId="0" applyFont="0" applyFill="0" applyBorder="0" applyAlignment="0" applyProtection="0"/>
    <xf numFmtId="39" fontId="11" fillId="0" borderId="0" applyFont="0" applyFill="0" applyBorder="0" applyAlignment="0" applyProtection="0"/>
    <xf numFmtId="3" fontId="5" fillId="0" borderId="0" applyFont="0" applyFill="0" applyBorder="0" applyAlignment="0" applyProtection="0"/>
    <xf numFmtId="0" fontId="5" fillId="0" borderId="0"/>
    <xf numFmtId="0" fontId="5" fillId="0" borderId="0"/>
    <xf numFmtId="3" fontId="5" fillId="0" borderId="0" applyFont="0" applyFill="0" applyBorder="0" applyAlignment="0" applyProtection="0"/>
    <xf numFmtId="3" fontId="5" fillId="0" borderId="0" applyFont="0" applyFill="0" applyBorder="0" applyAlignment="0" applyProtection="0"/>
    <xf numFmtId="167" fontId="52" fillId="0" borderId="0"/>
    <xf numFmtId="0" fontId="5" fillId="0" borderId="0"/>
    <xf numFmtId="0" fontId="5" fillId="0" borderId="0"/>
    <xf numFmtId="0" fontId="5" fillId="41" borderId="19" applyNumberFormat="0" applyFont="0" applyAlignment="0" applyProtection="0"/>
    <xf numFmtId="0" fontId="90" fillId="42" borderId="0">
      <alignment vertical="center"/>
    </xf>
    <xf numFmtId="238" fontId="91" fillId="24" borderId="0">
      <alignment horizontal="left"/>
    </xf>
    <xf numFmtId="0" fontId="92" fillId="0" borderId="0" applyFill="0" applyBorder="0" applyAlignment="0" applyProtection="0">
      <protection locked="0"/>
    </xf>
    <xf numFmtId="213" fontId="67" fillId="35" borderId="0">
      <alignment horizontal="right"/>
    </xf>
    <xf numFmtId="37" fontId="93" fillId="43" borderId="11">
      <alignment horizontal="right"/>
    </xf>
    <xf numFmtId="213" fontId="94" fillId="44" borderId="0">
      <alignment horizontal="left"/>
    </xf>
    <xf numFmtId="2" fontId="16" fillId="31" borderId="0"/>
    <xf numFmtId="0" fontId="95" fillId="0" borderId="0">
      <alignment horizontal="left"/>
    </xf>
    <xf numFmtId="0" fontId="15" fillId="0" borderId="0"/>
    <xf numFmtId="0" fontId="96" fillId="0" borderId="0">
      <alignment horizontal="left"/>
    </xf>
    <xf numFmtId="0" fontId="50" fillId="0" borderId="0">
      <alignment horizontal="left"/>
    </xf>
    <xf numFmtId="239" fontId="97" fillId="0" borderId="0" applyFont="0" applyFill="0" applyBorder="0" applyAlignment="0" applyProtection="0"/>
    <xf numFmtId="240" fontId="16" fillId="0" borderId="0" applyFont="0" applyFill="0" applyBorder="0" applyAlignment="0" applyProtection="0"/>
    <xf numFmtId="8" fontId="64" fillId="0" borderId="0" applyBorder="0"/>
    <xf numFmtId="241" fontId="16" fillId="0" borderId="0" applyFont="0" applyFill="0" applyBorder="0" applyAlignment="0" applyProtection="0"/>
    <xf numFmtId="242" fontId="86" fillId="0" borderId="0" applyFont="0" applyFill="0" applyBorder="0" applyAlignment="0" applyProtection="0">
      <alignment horizontal="right"/>
    </xf>
    <xf numFmtId="243" fontId="87" fillId="0" borderId="0" applyFont="0" applyFill="0" applyBorder="0" applyAlignment="0" applyProtection="0"/>
    <xf numFmtId="244" fontId="87" fillId="0" borderId="0" applyFont="0" applyFill="0" applyBorder="0" applyAlignment="0" applyProtection="0"/>
    <xf numFmtId="245" fontId="87" fillId="0" borderId="0" applyFont="0" applyFill="0" applyBorder="0" applyAlignment="0" applyProtection="0"/>
    <xf numFmtId="246" fontId="1" fillId="0" borderId="0" applyFont="0" applyFill="0" applyBorder="0" applyAlignment="0" applyProtection="0"/>
    <xf numFmtId="246" fontId="1" fillId="0" borderId="0" applyFont="0" applyFill="0" applyBorder="0" applyAlignment="0" applyProtection="0"/>
    <xf numFmtId="247" fontId="86" fillId="0" borderId="0" applyFont="0" applyFill="0" applyBorder="0" applyAlignment="0" applyProtection="0">
      <alignment horizontal="right"/>
    </xf>
    <xf numFmtId="248" fontId="11" fillId="0" borderId="0" applyFont="0" applyFill="0" applyBorder="0" applyAlignment="0" applyProtection="0"/>
    <xf numFmtId="7" fontId="11"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249" fontId="5" fillId="0" borderId="0" applyFont="0" applyFill="0" applyBorder="0" applyAlignment="0" applyProtection="0"/>
    <xf numFmtId="166" fontId="98" fillId="0" borderId="0" applyFill="0" applyBorder="0">
      <alignment horizontal="right"/>
    </xf>
    <xf numFmtId="0" fontId="5" fillId="0" borderId="0" applyFont="0" applyFill="0" applyBorder="0" applyAlignment="0" applyProtection="0"/>
    <xf numFmtId="250" fontId="5" fillId="0" borderId="0" applyFont="0" applyFill="0" applyBorder="0" applyAlignment="0" applyProtection="0"/>
    <xf numFmtId="251" fontId="5" fillId="0" borderId="0" applyFont="0" applyFill="0" applyBorder="0" applyAlignment="0" applyProtection="0"/>
    <xf numFmtId="49" fontId="5" fillId="0" borderId="0" applyFont="0" applyFill="0" applyBorder="0" applyAlignment="0" applyProtection="0"/>
    <xf numFmtId="250" fontId="5" fillId="0" borderId="0" applyFont="0" applyFill="0" applyBorder="0" applyAlignment="0" applyProtection="0"/>
    <xf numFmtId="187" fontId="5" fillId="0" borderId="0" applyFont="0" applyFill="0" applyBorder="0" applyAlignment="0" applyProtection="0"/>
    <xf numFmtId="252" fontId="5" fillId="0" borderId="0" applyFont="0" applyFill="0" applyBorder="0" applyAlignment="0" applyProtection="0"/>
    <xf numFmtId="253" fontId="5" fillId="0" borderId="0" applyFont="0" applyFill="0" applyBorder="0" applyAlignment="0" applyProtection="0"/>
    <xf numFmtId="192" fontId="5" fillId="0" borderId="0" applyFont="0" applyFill="0" applyBorder="0" applyAlignment="0" applyProtection="0"/>
    <xf numFmtId="37" fontId="5" fillId="0" borderId="0" applyFont="0" applyFill="0" applyBorder="0" applyAlignment="0" applyProtection="0"/>
    <xf numFmtId="14" fontId="5" fillId="0" borderId="0" applyFont="0" applyFill="0" applyBorder="0" applyAlignment="0" applyProtection="0"/>
    <xf numFmtId="250" fontId="5" fillId="0" borderId="0" applyFont="0" applyFill="0" applyBorder="0" applyAlignment="0" applyProtection="0"/>
    <xf numFmtId="5" fontId="5" fillId="0" borderId="0" applyFont="0" applyFill="0" applyBorder="0" applyAlignment="0" applyProtection="0"/>
    <xf numFmtId="7" fontId="5" fillId="0" borderId="0" applyFon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41" fontId="5" fillId="0" borderId="0" applyFont="0" applyFill="0" applyBorder="0" applyAlignment="0" applyProtection="0"/>
    <xf numFmtId="254" fontId="5" fillId="0" borderId="0" applyFont="0" applyFill="0" applyBorder="0" applyAlignment="0" applyProtection="0"/>
    <xf numFmtId="2" fontId="5" fillId="0" borderId="0" applyFont="0" applyFill="0" applyBorder="0" applyAlignment="0" applyProtection="0"/>
    <xf numFmtId="255" fontId="5" fillId="0" borderId="0" applyFont="0" applyFill="0" applyBorder="0" applyAlignment="0" applyProtection="0"/>
    <xf numFmtId="44" fontId="5" fillId="0" borderId="0" applyFont="0" applyFill="0" applyBorder="0" applyAlignment="0" applyProtection="0"/>
    <xf numFmtId="256" fontId="5" fillId="0" borderId="0" applyFont="0" applyFill="0" applyBorder="0" applyAlignment="0" applyProtection="0"/>
    <xf numFmtId="166" fontId="5" fillId="0" borderId="0" applyFont="0" applyFill="0" applyBorder="0" applyAlignment="0" applyProtection="0"/>
    <xf numFmtId="257" fontId="5" fillId="0" borderId="0" applyFont="0" applyFill="0" applyBorder="0" applyAlignment="0" applyProtection="0"/>
    <xf numFmtId="258" fontId="5" fillId="0" borderId="0" applyFont="0" applyFill="0" applyBorder="0" applyAlignment="0" applyProtection="0"/>
    <xf numFmtId="259" fontId="5" fillId="0" borderId="0" applyFont="0" applyFill="0" applyBorder="0" applyAlignment="0" applyProtection="0"/>
    <xf numFmtId="260" fontId="5" fillId="0" borderId="0" applyFont="0" applyFill="0" applyBorder="0" applyAlignment="0" applyProtection="0"/>
    <xf numFmtId="7" fontId="5" fillId="0" borderId="0" applyFont="0" applyFill="0" applyBorder="0" applyAlignment="0" applyProtection="0"/>
    <xf numFmtId="261" fontId="5" fillId="0" borderId="0" applyFont="0" applyFill="0" applyBorder="0" applyAlignment="0" applyProtection="0"/>
    <xf numFmtId="5" fontId="5" fillId="0" borderId="0" applyFont="0" applyFill="0" applyBorder="0" applyAlignment="0" applyProtection="0"/>
    <xf numFmtId="262" fontId="5" fillId="0" borderId="0" applyFont="0" applyFill="0" applyBorder="0" applyAlignment="0" applyProtection="0"/>
    <xf numFmtId="263" fontId="5" fillId="0" borderId="0" applyFont="0" applyFill="0" applyBorder="0" applyAlignment="0" applyProtection="0"/>
    <xf numFmtId="248" fontId="5" fillId="0" borderId="0" applyFont="0" applyFill="0" applyBorder="0" applyAlignment="0" applyProtection="0"/>
    <xf numFmtId="166" fontId="5" fillId="0" borderId="0" applyFont="0" applyFill="0" applyBorder="0" applyAlignment="0" applyProtection="0"/>
    <xf numFmtId="264" fontId="5" fillId="0" borderId="0" applyFont="0" applyFill="0" applyBorder="0" applyAlignment="0" applyProtection="0"/>
    <xf numFmtId="187" fontId="5" fillId="0" borderId="0" applyFont="0" applyFill="0" applyBorder="0" applyAlignment="0" applyProtection="0"/>
    <xf numFmtId="265" fontId="5" fillId="0" borderId="0" applyFont="0" applyFill="0" applyBorder="0" applyAlignment="0" applyProtection="0"/>
    <xf numFmtId="266" fontId="5" fillId="0" borderId="0" applyFont="0" applyFill="0" applyBorder="0" applyAlignment="0" applyProtection="0"/>
    <xf numFmtId="267" fontId="5" fillId="0" borderId="0" applyFont="0" applyFill="0" applyBorder="0" applyAlignment="0" applyProtection="0"/>
    <xf numFmtId="268" fontId="5" fillId="0" borderId="0" applyFont="0" applyFill="0" applyBorder="0" applyAlignment="0" applyProtection="0"/>
    <xf numFmtId="14" fontId="5" fillId="0" borderId="0" applyFont="0" applyFill="0" applyBorder="0" applyAlignment="0" applyProtection="0"/>
    <xf numFmtId="9" fontId="5" fillId="0" borderId="0" applyFont="0" applyFill="0" applyBorder="0" applyAlignment="0" applyProtection="0"/>
    <xf numFmtId="269" fontId="5" fillId="0" borderId="0" applyFont="0" applyFill="0" applyBorder="0" applyAlignment="0" applyProtection="0"/>
    <xf numFmtId="254" fontId="5" fillId="0" borderId="0" applyFont="0" applyFill="0" applyBorder="0" applyAlignment="0" applyProtection="0"/>
    <xf numFmtId="43" fontId="5" fillId="0" borderId="0" applyFont="0" applyFill="0" applyBorder="0" applyAlignment="0" applyProtection="0"/>
    <xf numFmtId="1" fontId="5" fillId="0" borderId="0" applyFont="0" applyFill="0" applyBorder="0" applyAlignment="0" applyProtection="0"/>
    <xf numFmtId="0" fontId="47" fillId="0" borderId="20" applyNumberFormat="0">
      <alignment vertical="center"/>
    </xf>
    <xf numFmtId="204" fontId="56" fillId="29" borderId="0"/>
    <xf numFmtId="270" fontId="5" fillId="0" borderId="0"/>
    <xf numFmtId="0" fontId="99" fillId="15" borderId="5" applyNumberFormat="0" applyAlignment="0" applyProtection="0"/>
    <xf numFmtId="0" fontId="100" fillId="36" borderId="21" applyNumberFormat="0" applyAlignment="0" applyProtection="0"/>
    <xf numFmtId="215" fontId="48" fillId="24" borderId="22">
      <protection locked="0"/>
    </xf>
    <xf numFmtId="216" fontId="48" fillId="24" borderId="22">
      <protection locked="0"/>
    </xf>
    <xf numFmtId="217" fontId="48" fillId="24" borderId="22">
      <protection locked="0"/>
    </xf>
    <xf numFmtId="271" fontId="48" fillId="24" borderId="22">
      <protection locked="0"/>
    </xf>
    <xf numFmtId="272" fontId="48" fillId="24" borderId="22">
      <protection locked="0"/>
    </xf>
    <xf numFmtId="273" fontId="48" fillId="24" borderId="22">
      <protection locked="0"/>
    </xf>
    <xf numFmtId="218" fontId="48" fillId="24" borderId="22">
      <protection locked="0"/>
    </xf>
    <xf numFmtId="221" fontId="48" fillId="45" borderId="22">
      <alignment horizontal="right"/>
      <protection locked="0"/>
    </xf>
    <xf numFmtId="222" fontId="48" fillId="45" borderId="22">
      <alignment horizontal="right"/>
      <protection locked="0"/>
    </xf>
    <xf numFmtId="42" fontId="101" fillId="0" borderId="0" applyNumberFormat="0" applyFill="0" applyBorder="0" applyAlignment="0"/>
    <xf numFmtId="0" fontId="48" fillId="31" borderId="22">
      <alignment horizontal="left"/>
      <protection locked="0"/>
    </xf>
    <xf numFmtId="49" fontId="48" fillId="30" borderId="22">
      <alignment horizontal="left" vertical="top" wrapText="1"/>
      <protection locked="0"/>
    </xf>
    <xf numFmtId="223" fontId="48" fillId="24" borderId="22">
      <protection locked="0"/>
    </xf>
    <xf numFmtId="226" fontId="48" fillId="24" borderId="22">
      <protection locked="0"/>
    </xf>
    <xf numFmtId="225" fontId="48" fillId="24" borderId="22">
      <protection locked="0"/>
    </xf>
    <xf numFmtId="49" fontId="48" fillId="30" borderId="22">
      <alignment horizontal="left"/>
      <protection locked="0"/>
    </xf>
    <xf numFmtId="238" fontId="48" fillId="24" borderId="22">
      <alignment horizontal="left" indent="1"/>
      <protection locked="0"/>
    </xf>
    <xf numFmtId="0" fontId="21" fillId="9" borderId="0" applyNumberFormat="0" applyFont="0" applyBorder="0" applyAlignment="0" applyProtection="0">
      <protection locked="0"/>
    </xf>
    <xf numFmtId="274" fontId="102" fillId="0" borderId="0">
      <protection locked="0"/>
    </xf>
    <xf numFmtId="275" fontId="20" fillId="0" borderId="0" applyFont="0" applyFill="0" applyBorder="0" applyAlignment="0" applyProtection="0"/>
    <xf numFmtId="17" fontId="103" fillId="0" borderId="0" applyFill="0" applyBorder="0">
      <alignment horizontal="right"/>
    </xf>
    <xf numFmtId="276" fontId="20" fillId="0" borderId="0" applyFont="0" applyFill="0" applyBorder="0" applyAlignment="0" applyProtection="0"/>
    <xf numFmtId="277" fontId="86" fillId="0" borderId="0" applyFont="0" applyFill="0" applyBorder="0" applyAlignment="0" applyProtection="0"/>
    <xf numFmtId="278" fontId="5" fillId="0" borderId="0" applyFont="0" applyFill="0" applyBorder="0" applyProtection="0">
      <alignment horizontal="right"/>
    </xf>
    <xf numFmtId="14" fontId="10" fillId="0" borderId="0"/>
    <xf numFmtId="42" fontId="104" fillId="0" borderId="0"/>
    <xf numFmtId="279" fontId="104" fillId="0" borderId="0"/>
    <xf numFmtId="167" fontId="105" fillId="0" borderId="0"/>
    <xf numFmtId="39" fontId="106" fillId="0" borderId="0"/>
    <xf numFmtId="0" fontId="50" fillId="0" borderId="0">
      <alignment horizontal="left"/>
    </xf>
    <xf numFmtId="280" fontId="16" fillId="0" borderId="0" applyFont="0" applyFill="0" applyBorder="0" applyAlignment="0" applyProtection="0"/>
    <xf numFmtId="0" fontId="16" fillId="0" borderId="0" applyFont="0" applyFill="0" applyBorder="0" applyAlignment="0" applyProtection="0"/>
    <xf numFmtId="0" fontId="5" fillId="0" borderId="0">
      <protection locked="0"/>
    </xf>
    <xf numFmtId="0" fontId="107" fillId="0" borderId="0">
      <protection locked="0"/>
    </xf>
    <xf numFmtId="0" fontId="5" fillId="0" borderId="0">
      <protection locked="0"/>
    </xf>
    <xf numFmtId="0" fontId="17" fillId="0" borderId="0" applyNumberFormat="0" applyFill="0" applyBorder="0" applyAlignment="0" applyProtection="0"/>
    <xf numFmtId="0" fontId="108" fillId="12" borderId="0" applyNumberFormat="0" applyBorder="0" applyAlignment="0" applyProtection="0"/>
    <xf numFmtId="166" fontId="60" fillId="0" borderId="0"/>
    <xf numFmtId="42" fontId="20" fillId="0" borderId="0"/>
    <xf numFmtId="42" fontId="16" fillId="0" borderId="0" applyFill="0" applyBorder="0" applyAlignment="0" applyProtection="0"/>
    <xf numFmtId="281" fontId="86" fillId="0" borderId="23" applyNumberFormat="0" applyFont="0" applyFill="0" applyAlignment="0" applyProtection="0"/>
    <xf numFmtId="44" fontId="109" fillId="0" borderId="0" applyFill="0" applyBorder="0" applyAlignment="0" applyProtection="0"/>
    <xf numFmtId="3" fontId="21" fillId="0" borderId="4" applyNumberFormat="0" applyBorder="0"/>
    <xf numFmtId="3" fontId="21" fillId="0" borderId="4" applyNumberFormat="0" applyBorder="0"/>
    <xf numFmtId="0" fontId="110" fillId="0" borderId="0" applyNumberFormat="0" applyFill="0" applyBorder="0" applyAlignment="0" applyProtection="0"/>
    <xf numFmtId="38" fontId="10" fillId="0" borderId="0" applyFont="0" applyFill="0" applyBorder="0" applyAlignment="0" applyProtection="0"/>
    <xf numFmtId="282" fontId="111" fillId="0" borderId="0" applyFont="0" applyFill="0" applyBorder="0" applyAlignment="0" applyProtection="0"/>
    <xf numFmtId="41" fontId="112" fillId="0" borderId="0" applyFont="0" applyFill="0" applyBorder="0" applyAlignment="0" applyProtection="0"/>
    <xf numFmtId="41" fontId="111" fillId="0" borderId="0" applyFont="0" applyFill="0" applyBorder="0" applyAlignment="0" applyProtection="0"/>
    <xf numFmtId="282" fontId="16" fillId="0" borderId="0" applyFont="0" applyFill="0" applyBorder="0" applyAlignment="0" applyProtection="0"/>
    <xf numFmtId="282" fontId="111" fillId="0" borderId="0" applyFont="0" applyFill="0" applyBorder="0" applyAlignment="0" applyProtection="0"/>
    <xf numFmtId="283" fontId="113" fillId="0" borderId="0" applyFont="0" applyFill="0" applyBorder="0" applyAlignment="0" applyProtection="0"/>
    <xf numFmtId="284" fontId="23" fillId="0" borderId="0" applyFont="0" applyFill="0" applyBorder="0" applyAlignment="0" applyProtection="0"/>
    <xf numFmtId="283" fontId="23" fillId="0" borderId="0" applyFont="0" applyFill="0" applyBorder="0" applyAlignment="0" applyProtection="0"/>
    <xf numFmtId="0" fontId="23" fillId="0" borderId="0" applyFont="0" applyFill="0" applyBorder="0" applyAlignment="0" applyProtection="0"/>
    <xf numFmtId="282" fontId="113" fillId="0" borderId="0" applyFont="0" applyFill="0" applyBorder="0" applyAlignment="0" applyProtection="0"/>
    <xf numFmtId="285" fontId="111" fillId="0" borderId="0" applyFont="0" applyFill="0" applyBorder="0" applyAlignment="0" applyProtection="0"/>
    <xf numFmtId="282" fontId="111" fillId="0" borderId="0" applyFont="0" applyFill="0" applyBorder="0" applyAlignment="0" applyProtection="0"/>
    <xf numFmtId="283" fontId="23" fillId="0" borderId="0" applyFont="0" applyFill="0" applyBorder="0" applyAlignment="0" applyProtection="0"/>
    <xf numFmtId="41" fontId="111" fillId="0" borderId="0" applyFont="0" applyFill="0" applyBorder="0" applyAlignment="0" applyProtection="0"/>
    <xf numFmtId="282" fontId="111" fillId="0" borderId="0" applyFont="0" applyFill="0" applyBorder="0" applyAlignment="0" applyProtection="0"/>
    <xf numFmtId="283" fontId="114" fillId="0" borderId="0" applyFont="0" applyFill="0" applyBorder="0" applyAlignment="0" applyProtection="0"/>
    <xf numFmtId="282" fontId="111" fillId="0" borderId="0" applyFont="0" applyFill="0" applyBorder="0" applyAlignment="0" applyProtection="0"/>
    <xf numFmtId="282" fontId="111" fillId="0" borderId="0" applyFont="0" applyFill="0" applyBorder="0" applyAlignment="0" applyProtection="0"/>
    <xf numFmtId="282" fontId="111" fillId="0" borderId="0" applyFont="0" applyFill="0" applyBorder="0" applyAlignment="0" applyProtection="0"/>
    <xf numFmtId="41" fontId="111" fillId="0" borderId="0" applyFont="0" applyFill="0" applyBorder="0" applyAlignment="0" applyProtection="0"/>
    <xf numFmtId="41" fontId="111" fillId="0" borderId="0" applyFont="0" applyFill="0" applyBorder="0" applyAlignment="0" applyProtection="0"/>
    <xf numFmtId="283" fontId="23" fillId="0" borderId="0" applyFont="0" applyFill="0" applyBorder="0" applyAlignment="0" applyProtection="0"/>
    <xf numFmtId="284" fontId="23" fillId="0" borderId="0" applyFont="0" applyFill="0" applyBorder="0" applyAlignment="0" applyProtection="0"/>
    <xf numFmtId="286" fontId="113" fillId="0" borderId="0" applyFont="0" applyFill="0" applyBorder="0" applyAlignment="0" applyProtection="0"/>
    <xf numFmtId="40" fontId="10" fillId="0" borderId="0" applyFont="0" applyFill="0" applyBorder="0" applyAlignment="0" applyProtection="0"/>
    <xf numFmtId="287" fontId="111" fillId="0" borderId="0" applyFont="0" applyFill="0" applyBorder="0" applyAlignment="0" applyProtection="0"/>
    <xf numFmtId="287" fontId="16" fillId="0" borderId="0" applyFont="0" applyFill="0" applyBorder="0" applyAlignment="0" applyProtection="0"/>
    <xf numFmtId="287" fontId="111" fillId="0" borderId="0" applyFont="0" applyFill="0" applyBorder="0" applyAlignment="0" applyProtection="0"/>
    <xf numFmtId="288" fontId="113" fillId="0" borderId="0" applyFont="0" applyFill="0" applyBorder="0" applyAlignment="0" applyProtection="0"/>
    <xf numFmtId="0" fontId="23" fillId="0" borderId="0" applyFont="0" applyFill="0" applyBorder="0" applyAlignment="0" applyProtection="0"/>
    <xf numFmtId="288" fontId="23" fillId="0" borderId="0" applyFont="0" applyFill="0" applyBorder="0" applyAlignment="0" applyProtection="0"/>
    <xf numFmtId="0" fontId="23" fillId="0" borderId="0" applyFont="0" applyFill="0" applyBorder="0" applyAlignment="0" applyProtection="0"/>
    <xf numFmtId="287" fontId="113" fillId="0" borderId="0" applyFont="0" applyFill="0" applyBorder="0" applyAlignment="0" applyProtection="0"/>
    <xf numFmtId="289" fontId="111" fillId="0" borderId="0" applyFont="0" applyFill="0" applyBorder="0" applyAlignment="0" applyProtection="0"/>
    <xf numFmtId="287" fontId="111" fillId="0" borderId="0" applyFont="0" applyFill="0" applyBorder="0" applyAlignment="0" applyProtection="0"/>
    <xf numFmtId="288" fontId="23" fillId="0" borderId="0" applyFont="0" applyFill="0" applyBorder="0" applyAlignment="0" applyProtection="0"/>
    <xf numFmtId="43" fontId="111" fillId="0" borderId="0" applyFont="0" applyFill="0" applyBorder="0" applyAlignment="0" applyProtection="0"/>
    <xf numFmtId="287" fontId="111" fillId="0" borderId="0" applyFont="0" applyFill="0" applyBorder="0" applyAlignment="0" applyProtection="0"/>
    <xf numFmtId="288" fontId="114" fillId="0" borderId="0" applyFont="0" applyFill="0" applyBorder="0" applyAlignment="0" applyProtection="0"/>
    <xf numFmtId="287" fontId="111" fillId="0" borderId="0" applyFont="0" applyFill="0" applyBorder="0" applyAlignment="0" applyProtection="0"/>
    <xf numFmtId="287" fontId="111" fillId="0" borderId="0" applyFont="0" applyFill="0" applyBorder="0" applyAlignment="0" applyProtection="0"/>
    <xf numFmtId="287" fontId="111" fillId="0" borderId="0" applyFont="0" applyFill="0" applyBorder="0" applyAlignment="0" applyProtection="0"/>
    <xf numFmtId="43" fontId="111" fillId="0" borderId="0" applyFont="0" applyFill="0" applyBorder="0" applyAlignment="0" applyProtection="0"/>
    <xf numFmtId="43" fontId="111" fillId="0" borderId="0" applyFont="0" applyFill="0" applyBorder="0" applyAlignment="0" applyProtection="0"/>
    <xf numFmtId="288" fontId="23" fillId="0" borderId="0" applyFont="0" applyFill="0" applyBorder="0" applyAlignment="0" applyProtection="0"/>
    <xf numFmtId="210" fontId="23" fillId="0" borderId="0" applyFont="0" applyFill="0" applyBorder="0" applyAlignment="0" applyProtection="0"/>
    <xf numFmtId="290" fontId="113" fillId="0" borderId="0" applyFont="0" applyFill="0" applyBorder="0" applyAlignment="0" applyProtection="0"/>
    <xf numFmtId="204" fontId="56" fillId="46" borderId="0"/>
    <xf numFmtId="0" fontId="5" fillId="0" borderId="0">
      <protection locked="0"/>
    </xf>
    <xf numFmtId="291" fontId="115" fillId="0" borderId="0">
      <protection locked="0"/>
    </xf>
    <xf numFmtId="0" fontId="5" fillId="0" borderId="0">
      <protection locked="0"/>
    </xf>
    <xf numFmtId="0" fontId="5" fillId="0" borderId="0">
      <protection locked="0"/>
    </xf>
    <xf numFmtId="291" fontId="115" fillId="0" borderId="0">
      <protection locked="0"/>
    </xf>
    <xf numFmtId="0" fontId="5" fillId="0" borderId="0">
      <protection locked="0"/>
    </xf>
    <xf numFmtId="0" fontId="116" fillId="0" borderId="0" applyNumberFormat="0" applyFill="0" applyBorder="0" applyAlignment="0" applyProtection="0"/>
    <xf numFmtId="0" fontId="80"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117" fillId="0" borderId="0" applyNumberFormat="0" applyFill="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5" fillId="25" borderId="0" applyNumberFormat="0" applyBorder="0" applyAlignment="0" applyProtection="0"/>
    <xf numFmtId="0" fontId="4" fillId="3"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1" fontId="118" fillId="0" borderId="0" applyFont="0" applyFill="0" applyBorder="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0" fontId="120" fillId="15" borderId="5" applyNumberFormat="0" applyAlignment="0" applyProtection="0"/>
    <xf numFmtId="0" fontId="120" fillId="15" borderId="5" applyNumberFormat="0" applyAlignment="0" applyProtection="0"/>
    <xf numFmtId="0" fontId="119" fillId="15" borderId="5" applyNumberFormat="0" applyAlignment="0" applyProtection="0"/>
    <xf numFmtId="0" fontId="121" fillId="0" borderId="0">
      <alignment horizontal="center"/>
    </xf>
    <xf numFmtId="0" fontId="122" fillId="0" borderId="0"/>
    <xf numFmtId="166" fontId="122" fillId="0" borderId="0"/>
    <xf numFmtId="167" fontId="122" fillId="0" borderId="0"/>
    <xf numFmtId="0" fontId="70" fillId="0" borderId="0"/>
    <xf numFmtId="0" fontId="123" fillId="0" borderId="0"/>
    <xf numFmtId="292"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36" fontId="5" fillId="0" borderId="0" applyFont="0" applyFill="0" applyBorder="0" applyAlignment="0" applyProtection="0"/>
    <xf numFmtId="294"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95"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96" fontId="5" fillId="0" borderId="0" applyFont="0" applyFill="0" applyBorder="0" applyAlignment="0" applyProtection="0"/>
    <xf numFmtId="297"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8"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95"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8"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8"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3" fontId="5" fillId="0" borderId="0" applyFont="0" applyFill="0" applyBorder="0" applyAlignment="0" applyProtection="0"/>
    <xf numFmtId="296"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2" fontId="5" fillId="0" borderId="0" applyFont="0" applyFill="0" applyBorder="0" applyAlignment="0" applyProtection="0"/>
    <xf numFmtId="292"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8" fontId="5" fillId="0" borderId="0" applyFont="0" applyFill="0" applyBorder="0" applyAlignment="0" applyProtection="0"/>
    <xf numFmtId="293"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4" fontId="5" fillId="0" borderId="0" applyFont="0" applyFill="0" applyBorder="0" applyAlignment="0" applyProtection="0"/>
    <xf numFmtId="299" fontId="124" fillId="0" borderId="0" applyFon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7" fillId="0" borderId="0" applyNumberFormat="0" applyFill="0" applyBorder="0" applyAlignment="0" applyProtection="0"/>
    <xf numFmtId="49" fontId="26" fillId="0" borderId="0" applyNumberFormat="0" applyFill="0" applyBorder="0" applyProtection="0">
      <alignment horizontal="center" vertical="top"/>
    </xf>
    <xf numFmtId="300" fontId="126" fillId="0" borderId="0" applyBorder="0">
      <alignment horizontal="right" vertical="top"/>
    </xf>
    <xf numFmtId="301" fontId="26" fillId="0" borderId="0" applyBorder="0">
      <alignment horizontal="right" vertical="top"/>
    </xf>
    <xf numFmtId="301" fontId="126" fillId="0" borderId="0" applyBorder="0">
      <alignment horizontal="right" vertical="top"/>
    </xf>
    <xf numFmtId="302" fontId="26" fillId="0" borderId="0" applyFill="0" applyBorder="0">
      <alignment horizontal="right" vertical="top"/>
    </xf>
    <xf numFmtId="303" fontId="127" fillId="0" borderId="0" applyFill="0">
      <alignment horizontal="right" vertical="top"/>
    </xf>
    <xf numFmtId="304" fontId="26" fillId="0" borderId="0" applyFill="0" applyBorder="0">
      <alignment horizontal="right" vertical="top"/>
    </xf>
    <xf numFmtId="305" fontId="26" fillId="0" borderId="0" applyFill="0" applyBorder="0">
      <alignment horizontal="right" vertical="top"/>
    </xf>
    <xf numFmtId="0" fontId="128" fillId="0" borderId="0">
      <alignment horizontal="left"/>
    </xf>
    <xf numFmtId="0" fontId="128" fillId="0" borderId="10">
      <alignment horizontal="right" wrapText="1"/>
    </xf>
    <xf numFmtId="186" fontId="128" fillId="0" borderId="10">
      <alignment horizontal="right"/>
    </xf>
    <xf numFmtId="186" fontId="129" fillId="0" borderId="24">
      <alignment horizontal="right" wrapText="1"/>
    </xf>
    <xf numFmtId="186" fontId="129" fillId="0" borderId="24">
      <alignment horizontal="right" wrapText="1"/>
    </xf>
    <xf numFmtId="194" fontId="38" fillId="0" borderId="10">
      <alignment horizontal="left"/>
    </xf>
    <xf numFmtId="0" fontId="130" fillId="0" borderId="0">
      <alignment vertical="center"/>
    </xf>
    <xf numFmtId="306" fontId="130" fillId="0" borderId="0">
      <alignment horizontal="left" vertical="center"/>
    </xf>
    <xf numFmtId="307" fontId="131" fillId="0" borderId="0">
      <alignment vertical="center"/>
    </xf>
    <xf numFmtId="0" fontId="92" fillId="0" borderId="0">
      <alignment vertical="center"/>
    </xf>
    <xf numFmtId="194" fontId="38" fillId="0" borderId="10">
      <alignment horizontal="left"/>
    </xf>
    <xf numFmtId="194" fontId="38" fillId="0" borderId="10">
      <alignment horizontal="left"/>
    </xf>
    <xf numFmtId="194" fontId="132" fillId="0" borderId="24">
      <alignment horizontal="left"/>
    </xf>
    <xf numFmtId="194" fontId="132" fillId="0" borderId="24">
      <alignment horizontal="left"/>
    </xf>
    <xf numFmtId="194" fontId="133" fillId="0" borderId="0" applyFill="0" applyBorder="0">
      <alignment vertical="top"/>
    </xf>
    <xf numFmtId="194" fontId="134" fillId="0" borderId="0" applyFill="0" applyBorder="0" applyProtection="0">
      <alignment vertical="top"/>
    </xf>
    <xf numFmtId="194" fontId="135" fillId="0" borderId="0">
      <alignment vertical="top"/>
    </xf>
    <xf numFmtId="194" fontId="26" fillId="0" borderId="0">
      <alignment horizontal="center"/>
    </xf>
    <xf numFmtId="194" fontId="136" fillId="0" borderId="10">
      <alignment horizontal="center"/>
    </xf>
    <xf numFmtId="194" fontId="136" fillId="0" borderId="10">
      <alignment horizontal="center"/>
    </xf>
    <xf numFmtId="194" fontId="137" fillId="0" borderId="24">
      <alignment horizontal="center"/>
    </xf>
    <xf numFmtId="194" fontId="137" fillId="0" borderId="24">
      <alignment horizontal="center"/>
    </xf>
    <xf numFmtId="41" fontId="26" fillId="0" borderId="10" applyFill="0" applyBorder="0" applyProtection="0">
      <alignment horizontal="right" vertical="top"/>
    </xf>
    <xf numFmtId="41" fontId="26" fillId="0" borderId="24" applyFill="0" applyBorder="0" applyProtection="0">
      <alignment horizontal="right" vertical="top"/>
    </xf>
    <xf numFmtId="41" fontId="20" fillId="0" borderId="0" applyFill="0" applyBorder="0" applyAlignment="0" applyProtection="0">
      <alignment horizontal="right" vertical="top"/>
    </xf>
    <xf numFmtId="306" fontId="52" fillId="0" borderId="0">
      <alignment horizontal="left" vertical="center"/>
    </xf>
    <xf numFmtId="194" fontId="52" fillId="0" borderId="0"/>
    <xf numFmtId="194" fontId="138" fillId="0" borderId="0"/>
    <xf numFmtId="194" fontId="139" fillId="0" borderId="0"/>
    <xf numFmtId="194" fontId="139" fillId="0" borderId="0"/>
    <xf numFmtId="194" fontId="140" fillId="0" borderId="0"/>
    <xf numFmtId="194" fontId="5" fillId="0" borderId="0"/>
    <xf numFmtId="194" fontId="141" fillId="0" borderId="0">
      <alignment horizontal="left" vertical="top"/>
    </xf>
    <xf numFmtId="194" fontId="141" fillId="0" borderId="0">
      <alignment horizontal="left" vertical="top"/>
    </xf>
    <xf numFmtId="194" fontId="142" fillId="0" borderId="0">
      <alignment horizontal="left" vertical="top"/>
    </xf>
    <xf numFmtId="0" fontId="26" fillId="0" borderId="0" applyFill="0" applyBorder="0">
      <alignment horizontal="left" vertical="top" wrapText="1"/>
    </xf>
    <xf numFmtId="0" fontId="127" fillId="0" borderId="0">
      <alignment horizontal="left" vertical="top" wrapText="1"/>
    </xf>
    <xf numFmtId="0" fontId="143" fillId="0" borderId="0">
      <alignment horizontal="left" vertical="top" wrapText="1"/>
    </xf>
    <xf numFmtId="0" fontId="126" fillId="0" borderId="0">
      <alignment horizontal="left" vertical="top" wrapText="1"/>
    </xf>
    <xf numFmtId="308" fontId="5" fillId="47" borderId="0">
      <alignment horizontal="right" vertical="center"/>
    </xf>
    <xf numFmtId="309" fontId="76" fillId="0" borderId="0" applyBorder="0"/>
    <xf numFmtId="204" fontId="56" fillId="31" borderId="0"/>
    <xf numFmtId="308" fontId="5" fillId="47" borderId="0">
      <alignment horizontal="right" vertical="center"/>
    </xf>
    <xf numFmtId="308" fontId="5" fillId="47" borderId="0">
      <alignment horizontal="right" vertical="center"/>
    </xf>
    <xf numFmtId="308" fontId="5" fillId="47" borderId="0">
      <alignment horizontal="right" vertical="center"/>
    </xf>
    <xf numFmtId="308" fontId="5" fillId="47" borderId="0">
      <alignment horizontal="right" vertical="center"/>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0" fontId="5" fillId="0" borderId="0">
      <protection locked="0"/>
    </xf>
    <xf numFmtId="310" fontId="144" fillId="0" borderId="11">
      <alignment horizontal="center"/>
    </xf>
    <xf numFmtId="0" fontId="5" fillId="0" borderId="0" applyFont="0" applyFill="0" applyBorder="0" applyAlignment="0" applyProtection="0"/>
    <xf numFmtId="310" fontId="144" fillId="0" borderId="11">
      <alignment horizontal="center"/>
    </xf>
    <xf numFmtId="310" fontId="144" fillId="0" borderId="11">
      <alignment horizontal="center"/>
    </xf>
    <xf numFmtId="310" fontId="144" fillId="0" borderId="11">
      <alignment horizontal="center"/>
    </xf>
    <xf numFmtId="310" fontId="144" fillId="0" borderId="11">
      <alignment horizontal="center"/>
    </xf>
    <xf numFmtId="310" fontId="144" fillId="0" borderId="11">
      <alignment horizontal="center"/>
    </xf>
    <xf numFmtId="310" fontId="144" fillId="0" borderId="11">
      <alignment horizontal="center"/>
    </xf>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3" fontId="145" fillId="0" borderId="0" applyNumberFormat="0" applyFont="0" applyFill="0" applyBorder="0" applyAlignment="0" applyProtection="0">
      <alignment horizontal="left"/>
    </xf>
    <xf numFmtId="0" fontId="5" fillId="0" borderId="0">
      <protection locked="0"/>
    </xf>
    <xf numFmtId="311" fontId="107" fillId="0" borderId="0">
      <protection locked="0"/>
    </xf>
    <xf numFmtId="0" fontId="5" fillId="0" borderId="0">
      <protection locked="0"/>
    </xf>
    <xf numFmtId="3" fontId="5" fillId="0" borderId="0" applyFont="0" applyFill="0" applyBorder="0" applyAlignment="0" applyProtection="0"/>
    <xf numFmtId="0" fontId="5" fillId="0" borderId="0">
      <protection locked="0"/>
    </xf>
    <xf numFmtId="312" fontId="107" fillId="0" borderId="0">
      <protection locked="0"/>
    </xf>
    <xf numFmtId="0" fontId="5" fillId="0" borderId="0">
      <protection locked="0"/>
    </xf>
    <xf numFmtId="3" fontId="5" fillId="0" borderId="0" applyFont="0" applyFill="0" applyBorder="0" applyAlignment="0" applyProtection="0"/>
    <xf numFmtId="274" fontId="102" fillId="0" borderId="0">
      <protection locked="0"/>
    </xf>
    <xf numFmtId="204" fontId="16" fillId="0" borderId="0" applyFill="0" applyBorder="0">
      <alignment horizontal="right"/>
    </xf>
    <xf numFmtId="0" fontId="146" fillId="0" borderId="0">
      <alignment horizontal="left"/>
    </xf>
    <xf numFmtId="0" fontId="147" fillId="0" borderId="0">
      <alignment horizontal="left"/>
    </xf>
    <xf numFmtId="0" fontId="148" fillId="0" borderId="0">
      <alignment horizontal="left"/>
    </xf>
    <xf numFmtId="0" fontId="148" fillId="0" borderId="0" applyNumberFormat="0" applyFill="0" applyBorder="0" applyProtection="0">
      <alignment horizontal="left"/>
    </xf>
    <xf numFmtId="0" fontId="148" fillId="0" borderId="0">
      <alignment horizontal="left"/>
    </xf>
    <xf numFmtId="213" fontId="149" fillId="48" borderId="0"/>
    <xf numFmtId="214" fontId="149" fillId="48" borderId="0"/>
    <xf numFmtId="313" fontId="53" fillId="0" borderId="0">
      <alignment horizontal="right"/>
    </xf>
    <xf numFmtId="213" fontId="68" fillId="49" borderId="0">
      <alignment horizontal="right"/>
    </xf>
    <xf numFmtId="0" fontId="150" fillId="50" borderId="0"/>
    <xf numFmtId="3" fontId="151" fillId="51" borderId="11">
      <alignment horizontal="right" vertical="center"/>
    </xf>
    <xf numFmtId="1" fontId="16" fillId="35" borderId="11"/>
    <xf numFmtId="314" fontId="152" fillId="0" borderId="0"/>
    <xf numFmtId="204" fontId="56" fillId="0" borderId="0"/>
    <xf numFmtId="0" fontId="50" fillId="0" borderId="0">
      <alignment horizontal="left"/>
    </xf>
    <xf numFmtId="0" fontId="65" fillId="12" borderId="0" applyNumberFormat="0" applyBorder="0" applyAlignment="0" applyProtection="0"/>
    <xf numFmtId="0" fontId="65" fillId="12" borderId="0" applyNumberFormat="0" applyBorder="0" applyAlignment="0" applyProtection="0"/>
    <xf numFmtId="3" fontId="153" fillId="0" borderId="0"/>
    <xf numFmtId="315" fontId="154" fillId="0" borderId="0"/>
    <xf numFmtId="38" fontId="21" fillId="7" borderId="0" applyNumberFormat="0" applyBorder="0" applyAlignment="0" applyProtection="0"/>
    <xf numFmtId="0" fontId="56" fillId="0" borderId="0" applyBorder="0">
      <alignment horizontal="left"/>
    </xf>
    <xf numFmtId="278" fontId="16" fillId="52" borderId="11" applyNumberFormat="0" applyFont="0" applyAlignment="0"/>
    <xf numFmtId="316" fontId="86" fillId="0" borderId="0" applyFont="0" applyFill="0" applyBorder="0" applyAlignment="0" applyProtection="0">
      <alignment horizontal="right"/>
    </xf>
    <xf numFmtId="317" fontId="56" fillId="0" borderId="0"/>
    <xf numFmtId="0" fontId="103" fillId="0" borderId="0"/>
    <xf numFmtId="0" fontId="155" fillId="0" borderId="0">
      <alignment horizontal="left"/>
    </xf>
    <xf numFmtId="0" fontId="156" fillId="0" borderId="0" applyProtection="0">
      <alignment horizontal="right" vertical="top"/>
    </xf>
    <xf numFmtId="0" fontId="80" fillId="0" borderId="25" applyNumberFormat="0" applyAlignment="0" applyProtection="0">
      <alignment horizontal="left" vertical="center"/>
    </xf>
    <xf numFmtId="0" fontId="80" fillId="0" borderId="26">
      <alignment horizontal="left" vertical="center"/>
    </xf>
    <xf numFmtId="0" fontId="157" fillId="0" borderId="0"/>
    <xf numFmtId="0" fontId="158" fillId="0" borderId="0">
      <alignment horizontal="centerContinuous" vertical="center"/>
    </xf>
    <xf numFmtId="0" fontId="159" fillId="0" borderId="27" applyNumberFormat="0" applyFill="0" applyAlignment="0" applyProtection="0"/>
    <xf numFmtId="0" fontId="159" fillId="0" borderId="27" applyNumberFormat="0" applyFill="0" applyAlignment="0" applyProtection="0"/>
    <xf numFmtId="0" fontId="160" fillId="0" borderId="0">
      <alignment horizontal="left"/>
    </xf>
    <xf numFmtId="0" fontId="161" fillId="0" borderId="28">
      <alignment horizontal="left" vertical="top"/>
    </xf>
    <xf numFmtId="0" fontId="162" fillId="0" borderId="29" applyNumberFormat="0" applyFill="0" applyAlignment="0" applyProtection="0"/>
    <xf numFmtId="0" fontId="162" fillId="0" borderId="29" applyNumberFormat="0" applyFill="0" applyAlignment="0" applyProtection="0"/>
    <xf numFmtId="0" fontId="163" fillId="0" borderId="0">
      <alignment horizontal="left"/>
    </xf>
    <xf numFmtId="0" fontId="164" fillId="0" borderId="28">
      <alignment horizontal="left" vertical="top"/>
    </xf>
    <xf numFmtId="0" fontId="117" fillId="0" borderId="30" applyNumberFormat="0" applyFill="0" applyAlignment="0" applyProtection="0"/>
    <xf numFmtId="0" fontId="117" fillId="0" borderId="30" applyNumberFormat="0" applyFill="0" applyAlignment="0" applyProtection="0"/>
    <xf numFmtId="0" fontId="165" fillId="0" borderId="0">
      <alignment horizontal="left"/>
    </xf>
    <xf numFmtId="0" fontId="117" fillId="0" borderId="0" applyNumberFormat="0" applyFill="0" applyBorder="0" applyAlignment="0" applyProtection="0"/>
    <xf numFmtId="0" fontId="117" fillId="0" borderId="0" applyNumberFormat="0" applyFill="0" applyBorder="0" applyAlignment="0" applyProtection="0"/>
    <xf numFmtId="0" fontId="75" fillId="0" borderId="0"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274" fontId="166" fillId="0" borderId="0">
      <protection locked="0"/>
    </xf>
    <xf numFmtId="274" fontId="166" fillId="0" borderId="0">
      <protection locked="0"/>
    </xf>
    <xf numFmtId="168" fontId="167" fillId="0" borderId="0">
      <alignment horizontal="left"/>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68" fontId="169" fillId="0" borderId="0" applyNumberFormat="0" applyFill="0" applyBorder="0" applyAlignment="0" applyProtection="0">
      <alignment horizontal="center" vertical="top" wrapText="1"/>
    </xf>
    <xf numFmtId="168" fontId="170" fillId="0" borderId="0" applyNumberFormat="0" applyFill="0" applyBorder="0" applyAlignment="0" applyProtection="0"/>
    <xf numFmtId="0" fontId="171" fillId="53" borderId="0" applyNumberFormat="0" applyBorder="0" applyAlignment="0" applyProtection="0"/>
    <xf numFmtId="0" fontId="172" fillId="0" borderId="0" applyNumberFormat="0" applyFill="0" applyBorder="0" applyAlignment="0" applyProtection="0">
      <alignment vertical="top"/>
      <protection locked="0"/>
    </xf>
    <xf numFmtId="0" fontId="173" fillId="0" borderId="0" applyNumberFormat="0" applyFill="0" applyBorder="0" applyAlignment="0" applyProtection="0">
      <alignment vertical="top"/>
      <protection locked="0"/>
    </xf>
    <xf numFmtId="0" fontId="174" fillId="0" borderId="0" applyNumberFormat="0" applyFill="0" applyBorder="0" applyAlignment="0" applyProtection="0"/>
    <xf numFmtId="0" fontId="173" fillId="0" borderId="0" applyNumberFormat="0" applyFill="0" applyBorder="0" applyAlignment="0" applyProtection="0">
      <alignment vertical="top"/>
      <protection locked="0"/>
    </xf>
    <xf numFmtId="0" fontId="175"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2" fillId="0" borderId="0" applyNumberFormat="0" applyFill="0" applyBorder="0" applyAlignment="0" applyProtection="0">
      <alignment vertical="top"/>
      <protection locked="0"/>
    </xf>
    <xf numFmtId="49" fontId="56" fillId="0" borderId="0">
      <alignment horizontal="left"/>
    </xf>
    <xf numFmtId="49" fontId="177" fillId="0" borderId="0">
      <alignment horizontal="left"/>
    </xf>
    <xf numFmtId="1" fontId="23" fillId="0" borderId="0" applyFont="0" applyFill="0" applyBorder="0" applyAlignment="0" applyProtection="0"/>
    <xf numFmtId="1" fontId="16" fillId="0" borderId="0" applyFont="0" applyFill="0" applyBorder="0" applyAlignment="0" applyProtection="0"/>
    <xf numFmtId="49" fontId="56" fillId="0" borderId="0"/>
    <xf numFmtId="254" fontId="23" fillId="0" borderId="0" applyFont="0" applyFill="0" applyBorder="0" applyAlignment="0" applyProtection="0"/>
    <xf numFmtId="49" fontId="56" fillId="0" borderId="0"/>
    <xf numFmtId="49" fontId="56" fillId="0" borderId="0"/>
    <xf numFmtId="49" fontId="56" fillId="0" borderId="0">
      <alignment vertical="top"/>
    </xf>
    <xf numFmtId="0" fontId="176" fillId="0" borderId="0" applyNumberFormat="0" applyFill="0" applyBorder="0" applyAlignment="0" applyProtection="0">
      <alignment vertical="top"/>
      <protection locked="0"/>
    </xf>
    <xf numFmtId="0" fontId="178" fillId="0" borderId="0" applyNumberFormat="0" applyFill="0" applyBorder="0" applyAlignment="0" applyProtection="0">
      <alignment vertical="top"/>
      <protection locked="0"/>
    </xf>
    <xf numFmtId="0" fontId="179"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50" fillId="0" borderId="0">
      <alignment horizontal="left"/>
    </xf>
    <xf numFmtId="213" fontId="67" fillId="29" borderId="0"/>
    <xf numFmtId="318" fontId="51" fillId="0" borderId="0" applyFill="0" applyBorder="0">
      <alignment vertical="top"/>
    </xf>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 fillId="0" borderId="0" applyNumberFormat="0" applyFill="0" applyBorder="0" applyAlignment="0" applyProtection="0"/>
    <xf numFmtId="0" fontId="119" fillId="15" borderId="5" applyNumberFormat="0" applyAlignment="0" applyProtection="0"/>
    <xf numFmtId="214" fontId="180" fillId="9" borderId="0"/>
    <xf numFmtId="10" fontId="21" fillId="52" borderId="11" applyNumberFormat="0" applyBorder="0" applyAlignment="0" applyProtection="0"/>
    <xf numFmtId="0" fontId="119" fillId="15" borderId="5" applyNumberFormat="0" applyAlignment="0" applyProtection="0"/>
    <xf numFmtId="0" fontId="119" fillId="15" borderId="5" applyNumberFormat="0" applyAlignment="0" applyProtection="0"/>
    <xf numFmtId="0" fontId="119" fillId="15" borderId="5" applyNumberFormat="0" applyAlignment="0" applyProtection="0"/>
    <xf numFmtId="167" fontId="181" fillId="54" borderId="0"/>
    <xf numFmtId="0" fontId="182" fillId="0" borderId="31"/>
    <xf numFmtId="9" fontId="183" fillId="0" borderId="31" applyFill="0" applyAlignment="0" applyProtection="0"/>
    <xf numFmtId="0" fontId="184" fillId="0" borderId="31"/>
    <xf numFmtId="37" fontId="105" fillId="7" borderId="0" applyFont="0" applyBorder="0" applyProtection="0"/>
    <xf numFmtId="278" fontId="16" fillId="52" borderId="0" applyNumberFormat="0" applyFont="0" applyBorder="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319" fontId="185" fillId="0" borderId="0"/>
    <xf numFmtId="320" fontId="185" fillId="0" borderId="0"/>
    <xf numFmtId="0" fontId="186" fillId="55" borderId="0" applyNumberFormat="0" applyBorder="0" applyProtection="0"/>
    <xf numFmtId="0" fontId="187" fillId="56" borderId="0" applyNumberFormat="0"/>
    <xf numFmtId="0" fontId="57" fillId="11" borderId="0" applyNumberFormat="0" applyBorder="0" applyAlignment="0" applyProtection="0"/>
    <xf numFmtId="0" fontId="188" fillId="42" borderId="0">
      <alignment vertical="center"/>
    </xf>
    <xf numFmtId="321" fontId="189" fillId="0" borderId="32">
      <alignment horizontal="center"/>
    </xf>
    <xf numFmtId="0" fontId="190" fillId="0" borderId="0"/>
    <xf numFmtId="0" fontId="190" fillId="0" borderId="0" applyAlignment="0"/>
    <xf numFmtId="199" fontId="16" fillId="0" borderId="0" applyFont="0" applyFill="0" applyBorder="0" applyAlignment="0" applyProtection="0"/>
    <xf numFmtId="38" fontId="16" fillId="0" borderId="0" applyFont="0" applyFill="0" applyBorder="0" applyAlignment="0" applyProtection="0"/>
    <xf numFmtId="168" fontId="21" fillId="0" borderId="0" applyNumberFormat="0" applyProtection="0">
      <alignment horizontal="left" vertical="top" wrapText="1"/>
    </xf>
    <xf numFmtId="322" fontId="16" fillId="0" borderId="0" applyFont="0" applyFill="0" applyBorder="0" applyAlignment="0" applyProtection="0"/>
    <xf numFmtId="43" fontId="1" fillId="0" borderId="0" applyFont="0" applyFill="0" applyBorder="0" applyAlignment="0" applyProtection="0"/>
    <xf numFmtId="236" fontId="16" fillId="0" borderId="0" applyFont="0" applyFill="0" applyBorder="0" applyAlignment="0" applyProtection="0"/>
    <xf numFmtId="0" fontId="191" fillId="0" borderId="18" applyNumberFormat="0" applyFill="0" applyAlignment="0" applyProtection="0"/>
    <xf numFmtId="0" fontId="192" fillId="38" borderId="17" applyNumberFormat="0" applyAlignment="0" applyProtection="0"/>
    <xf numFmtId="1" fontId="193" fillId="1" borderId="33">
      <protection locked="0"/>
    </xf>
    <xf numFmtId="0" fontId="194" fillId="0" borderId="0" applyNumberFormat="0" applyFill="0" applyBorder="0" applyAlignment="0" applyProtection="0">
      <alignment vertical="top"/>
      <protection locked="0"/>
    </xf>
    <xf numFmtId="38" fontId="195" fillId="0" borderId="0"/>
    <xf numFmtId="38" fontId="196" fillId="0" borderId="0"/>
    <xf numFmtId="38" fontId="197" fillId="0" borderId="0"/>
    <xf numFmtId="38" fontId="198" fillId="0" borderId="0"/>
    <xf numFmtId="0" fontId="53" fillId="0" borderId="0"/>
    <xf numFmtId="0" fontId="53" fillId="0" borderId="0"/>
    <xf numFmtId="251" fontId="26" fillId="7" borderId="0" applyFont="0"/>
    <xf numFmtId="0" fontId="48" fillId="0" borderId="0"/>
    <xf numFmtId="0" fontId="199" fillId="0" borderId="0"/>
    <xf numFmtId="0" fontId="200" fillId="0" borderId="0">
      <alignment horizontal="center"/>
    </xf>
    <xf numFmtId="323" fontId="201" fillId="0" borderId="0" applyNumberFormat="0" applyFill="0" applyBorder="0" applyAlignment="0" applyProtection="0"/>
    <xf numFmtId="0" fontId="21" fillId="0" borderId="0" applyNumberFormat="0" applyFill="0" applyBorder="0" applyProtection="0">
      <alignment horizontal="left"/>
    </xf>
    <xf numFmtId="0" fontId="202" fillId="0" borderId="0" applyNumberFormat="0" applyFill="0" applyBorder="0" applyAlignment="0" applyProtection="0">
      <alignment vertical="top"/>
      <protection locked="0"/>
    </xf>
    <xf numFmtId="0" fontId="203" fillId="0" borderId="0" applyNumberFormat="0" applyFill="0" applyBorder="0" applyAlignment="0" applyProtection="0">
      <alignment vertical="top"/>
      <protection locked="0"/>
    </xf>
    <xf numFmtId="37" fontId="5" fillId="0" borderId="0" applyNumberFormat="0" applyFill="0" applyBorder="0" applyAlignment="0" applyProtection="0"/>
    <xf numFmtId="37" fontId="204" fillId="0" borderId="0" applyNumberFormat="0" applyFill="0" applyBorder="0" applyAlignment="0" applyProtection="0">
      <alignment horizontal="right"/>
    </xf>
    <xf numFmtId="0" fontId="74" fillId="0" borderId="18" applyNumberFormat="0" applyFill="0" applyAlignment="0" applyProtection="0"/>
    <xf numFmtId="0" fontId="74" fillId="0" borderId="18" applyNumberFormat="0" applyFill="0" applyAlignment="0" applyProtection="0"/>
    <xf numFmtId="167" fontId="5" fillId="57" borderId="0"/>
    <xf numFmtId="0" fontId="205" fillId="0" borderId="0"/>
    <xf numFmtId="0" fontId="5" fillId="58" borderId="0" applyNumberFormat="0" applyFont="0" applyBorder="0" applyAlignment="0"/>
    <xf numFmtId="324" fontId="5" fillId="59" borderId="34" applyNumberFormat="0" applyFont="0" applyBorder="0" applyAlignment="0"/>
    <xf numFmtId="17" fontId="20" fillId="0" borderId="0"/>
    <xf numFmtId="3" fontId="16" fillId="0" borderId="0"/>
    <xf numFmtId="0" fontId="20" fillId="0" borderId="0" applyNumberFormat="0" applyFill="0" applyBorder="0" applyAlignment="0" applyProtection="0"/>
    <xf numFmtId="0" fontId="20" fillId="0" borderId="0" applyNumberFormat="0" applyFill="0" applyBorder="0" applyAlignment="0" applyProtection="0"/>
    <xf numFmtId="0" fontId="206" fillId="0" borderId="0" applyNumberFormat="0" applyFill="0" applyBorder="0" applyAlignment="0" applyProtection="0"/>
    <xf numFmtId="14" fontId="189" fillId="0" borderId="32">
      <alignment horizontal="center"/>
    </xf>
    <xf numFmtId="0" fontId="50" fillId="0" borderId="0">
      <alignment horizontal="left"/>
    </xf>
    <xf numFmtId="325" fontId="189" fillId="0" borderId="32"/>
    <xf numFmtId="40" fontId="123" fillId="0" borderId="0" applyFont="0" applyFill="0" applyBorder="0" applyAlignment="0" applyProtection="0"/>
    <xf numFmtId="201" fontId="1" fillId="0" borderId="0" applyFont="0" applyFill="0" applyBorder="0" applyAlignment="0" applyProtection="0"/>
    <xf numFmtId="2" fontId="207" fillId="0" borderId="0" applyFont="0"/>
    <xf numFmtId="326" fontId="5"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6" fillId="0" borderId="0" applyFont="0" applyFill="0" applyBorder="0" applyAlignment="0" applyProtection="0"/>
    <xf numFmtId="236"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236" fontId="76"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328" fontId="5" fillId="0" borderId="0" applyFont="0" applyFill="0" applyBorder="0" applyAlignment="0" applyProtection="0"/>
    <xf numFmtId="294"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328"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5" fontId="5" fillId="0" borderId="0" applyFont="0" applyFill="0" applyBorder="0" applyAlignment="0" applyProtection="0"/>
    <xf numFmtId="228" fontId="21"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30"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228" fontId="21" fillId="0" borderId="0" applyFont="0" applyFill="0" applyBorder="0" applyAlignment="0" applyProtection="0"/>
    <xf numFmtId="236" fontId="1"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52"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28" fontId="21" fillId="0" borderId="0" applyFont="0" applyFill="0" applyBorder="0" applyAlignment="0" applyProtection="0"/>
    <xf numFmtId="228" fontId="21" fillId="0" borderId="0" applyFont="0" applyFill="0" applyBorder="0" applyAlignment="0" applyProtection="0"/>
    <xf numFmtId="228" fontId="21"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32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331" fontId="5" fillId="0" borderId="0" applyFont="0" applyFill="0" applyBorder="0" applyAlignment="0" applyProtection="0"/>
    <xf numFmtId="43" fontId="21"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23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2" fontId="5" fillId="0" borderId="0" applyFont="0" applyFill="0" applyBorder="0" applyAlignment="0" applyProtection="0"/>
    <xf numFmtId="33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327" fontId="5" fillId="0" borderId="0" applyFont="0" applyFill="0" applyBorder="0" applyAlignment="0" applyProtection="0"/>
    <xf numFmtId="326" fontId="5" fillId="0" borderId="0" applyFont="0" applyFill="0" applyBorder="0" applyAlignment="0" applyProtection="0"/>
    <xf numFmtId="43" fontId="21"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334" fontId="5" fillId="0" borderId="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32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165" fontId="6" fillId="0" borderId="0" applyFont="0" applyFill="0" applyBorder="0" applyAlignment="0" applyProtection="0"/>
    <xf numFmtId="326" fontId="5" fillId="0" borderId="0" applyFont="0" applyFill="0" applyBorder="0" applyAlignment="0" applyProtection="0"/>
    <xf numFmtId="0" fontId="5" fillId="0" borderId="0" applyFont="0" applyFill="0" applyBorder="0" applyAlignment="0" applyProtection="0"/>
    <xf numFmtId="165" fontId="6"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65" fontId="1" fillId="0" borderId="0" applyFont="0" applyFill="0" applyBorder="0" applyAlignment="0" applyProtection="0"/>
    <xf numFmtId="32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202" fontId="5" fillId="0" borderId="0" applyFont="0" applyFill="0" applyBorder="0" applyAlignment="0" applyProtection="0"/>
    <xf numFmtId="43" fontId="6" fillId="0" borderId="0" applyFont="0" applyFill="0" applyBorder="0" applyAlignment="0" applyProtection="0"/>
    <xf numFmtId="335" fontId="5"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36" fontId="5" fillId="0" borderId="0" applyFont="0" applyFill="0" applyBorder="0" applyAlignment="0" applyProtection="0"/>
    <xf numFmtId="43" fontId="1" fillId="0" borderId="0" applyFont="0" applyFill="0" applyBorder="0" applyAlignment="0" applyProtection="0"/>
    <xf numFmtId="327" fontId="5" fillId="0" borderId="0" applyFont="0" applyFill="0" applyBorder="0" applyAlignment="0" applyProtection="0"/>
    <xf numFmtId="335" fontId="5" fillId="0" borderId="0" applyFont="0" applyFill="0" applyBorder="0" applyAlignment="0" applyProtection="0"/>
    <xf numFmtId="335" fontId="5" fillId="0" borderId="0" applyFont="0" applyFill="0" applyBorder="0" applyAlignment="0" applyProtection="0"/>
    <xf numFmtId="43" fontId="6" fillId="0" borderId="0" applyFont="0" applyFill="0" applyBorder="0" applyAlignment="0" applyProtection="0"/>
    <xf numFmtId="335"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35" fontId="5" fillId="0" borderId="0" applyFont="0" applyFill="0" applyBorder="0" applyAlignment="0" applyProtection="0"/>
    <xf numFmtId="337" fontId="5" fillId="0" borderId="0" applyFont="0" applyFill="0" applyBorder="0" applyAlignment="0" applyProtection="0"/>
    <xf numFmtId="33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43" fontId="6" fillId="0" borderId="0" applyFont="0" applyFill="0" applyBorder="0" applyAlignment="0" applyProtection="0"/>
    <xf numFmtId="236" fontId="5" fillId="0" borderId="0" applyFont="0" applyFill="0" applyBorder="0" applyAlignment="0" applyProtection="0"/>
    <xf numFmtId="335" fontId="5"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208" fillId="0" borderId="0" applyFont="0" applyFill="0" applyBorder="0" applyAlignment="0" applyProtection="0"/>
    <xf numFmtId="165" fontId="123" fillId="0" borderId="0" applyFont="0" applyFill="0" applyBorder="0" applyAlignment="0" applyProtection="0"/>
    <xf numFmtId="326" fontId="5" fillId="0" borderId="0" applyFont="0" applyFill="0" applyBorder="0" applyAlignment="0" applyProtection="0"/>
    <xf numFmtId="331" fontId="5" fillId="0" borderId="0" applyFont="0" applyFill="0" applyBorder="0" applyAlignment="0" applyProtection="0"/>
    <xf numFmtId="326" fontId="5" fillId="0" borderId="0" applyFont="0" applyFill="0" applyBorder="0" applyAlignment="0" applyProtection="0"/>
    <xf numFmtId="43" fontId="1"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165" fontId="6"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236" fontId="5" fillId="0" borderId="0" applyFont="0" applyFill="0" applyBorder="0" applyAlignment="0" applyProtection="0"/>
    <xf numFmtId="326"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26" fontId="5" fillId="0" borderId="0" applyFont="0" applyFill="0" applyBorder="0" applyAlignment="0" applyProtection="0"/>
    <xf numFmtId="236" fontId="5" fillId="0" borderId="0" applyFont="0" applyFill="0" applyBorder="0" applyAlignment="0" applyProtection="0"/>
    <xf numFmtId="202" fontId="1" fillId="0" borderId="0" applyFont="0" applyFill="0" applyBorder="0" applyAlignment="0" applyProtection="0"/>
    <xf numFmtId="338" fontId="5" fillId="0" borderId="0" applyFont="0" applyFill="0" applyBorder="0" applyAlignment="0" applyProtection="0"/>
    <xf numFmtId="339" fontId="5" fillId="0" borderId="0" applyFont="0" applyFill="0" applyBorder="0" applyAlignment="0" applyProtection="0"/>
    <xf numFmtId="37" fontId="5" fillId="0" borderId="0" applyFont="0" applyFill="0" applyBorder="0" applyAlignment="0" applyProtection="0"/>
    <xf numFmtId="340" fontId="5" fillId="0" borderId="0" applyFont="0" applyFill="0" applyBorder="0" applyAlignment="0" applyProtection="0"/>
    <xf numFmtId="3" fontId="17" fillId="0" borderId="0"/>
    <xf numFmtId="0" fontId="5" fillId="0" borderId="15"/>
    <xf numFmtId="3" fontId="17" fillId="0" borderId="0"/>
    <xf numFmtId="341" fontId="209" fillId="0" borderId="0" applyFont="0" applyFill="0" applyBorder="0" applyAlignment="0" applyProtection="0"/>
    <xf numFmtId="342" fontId="209"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3" fontId="5" fillId="0" borderId="0" applyFont="0" applyFill="0" applyBorder="0" applyAlignment="0" applyProtection="0"/>
    <xf numFmtId="344" fontId="1"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343" fontId="5" fillId="0" borderId="0" applyFont="0" applyFill="0" applyBorder="0" applyAlignment="0" applyProtection="0"/>
    <xf numFmtId="345" fontId="5" fillId="0" borderId="0" applyFont="0" applyFill="0" applyBorder="0" applyAlignment="0" applyProtection="0"/>
    <xf numFmtId="346" fontId="5" fillId="0" borderId="0" applyFont="0" applyFill="0" applyBorder="0" applyAlignment="0" applyProtection="0"/>
    <xf numFmtId="0" fontId="5" fillId="0" borderId="0">
      <protection locked="0"/>
    </xf>
    <xf numFmtId="347" fontId="107" fillId="0" borderId="0">
      <protection locked="0"/>
    </xf>
    <xf numFmtId="0" fontId="5" fillId="0" borderId="0">
      <protection locked="0"/>
    </xf>
    <xf numFmtId="348" fontId="5" fillId="0" borderId="0" applyFont="0" applyFill="0" applyBorder="0" applyAlignment="0" applyProtection="0"/>
    <xf numFmtId="4" fontId="56" fillId="0" borderId="0" applyFont="0" applyAlignment="0">
      <alignment horizontal="center"/>
    </xf>
    <xf numFmtId="3" fontId="210" fillId="0" borderId="0" applyNumberFormat="0">
      <alignment horizontal="right"/>
    </xf>
    <xf numFmtId="349" fontId="86" fillId="0" borderId="0" applyFont="0" applyFill="0" applyBorder="0" applyProtection="0">
      <alignment horizontal="right"/>
    </xf>
    <xf numFmtId="350" fontId="16" fillId="0" borderId="0" applyFill="0" applyBorder="0" applyProtection="0">
      <alignment horizontal="right"/>
    </xf>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1" fillId="8" borderId="0" applyNumberFormat="0" applyBorder="0" applyAlignment="0" applyProtection="0"/>
    <xf numFmtId="0" fontId="212" fillId="54" borderId="0" applyNumberFormat="0" applyFont="0" applyBorder="0" applyAlignment="0">
      <protection hidden="1"/>
    </xf>
    <xf numFmtId="0" fontId="213" fillId="53" borderId="0" applyAlignment="0"/>
    <xf numFmtId="0" fontId="214" fillId="60" borderId="0" applyAlignment="0"/>
    <xf numFmtId="0" fontId="215" fillId="0" borderId="0" applyAlignment="0"/>
    <xf numFmtId="351" fontId="216" fillId="0" borderId="0"/>
    <xf numFmtId="351" fontId="216" fillId="0" borderId="0"/>
    <xf numFmtId="0" fontId="216" fillId="0" borderId="0"/>
    <xf numFmtId="0" fontId="2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17" fillId="0" borderId="0"/>
    <xf numFmtId="0" fontId="5" fillId="0" borderId="0"/>
    <xf numFmtId="0" fontId="217"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5" fillId="0" borderId="0"/>
    <xf numFmtId="0" fontId="1" fillId="0" borderId="0"/>
    <xf numFmtId="0" fontId="5"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1" fillId="0" borderId="0"/>
    <xf numFmtId="0" fontId="5" fillId="0" borderId="0"/>
    <xf numFmtId="0" fontId="1"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5" fillId="0" borderId="0"/>
    <xf numFmtId="0" fontId="1"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217" fillId="0" borderId="0"/>
    <xf numFmtId="0" fontId="5" fillId="0" borderId="0"/>
    <xf numFmtId="0" fontId="217"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5" fillId="0" borderId="0"/>
    <xf numFmtId="0" fontId="1" fillId="0" borderId="0"/>
    <xf numFmtId="0" fontId="1" fillId="0" borderId="0"/>
    <xf numFmtId="0" fontId="5" fillId="0" borderId="0"/>
    <xf numFmtId="0" fontId="1" fillId="0" borderId="0"/>
    <xf numFmtId="0" fontId="18" fillId="0" borderId="0"/>
    <xf numFmtId="0" fontId="5" fillId="0" borderId="0"/>
    <xf numFmtId="0" fontId="18" fillId="0" borderId="0"/>
    <xf numFmtId="0" fontId="1" fillId="0" borderId="0"/>
    <xf numFmtId="0" fontId="5" fillId="0" borderId="0"/>
    <xf numFmtId="0" fontId="1" fillId="0" borderId="0"/>
    <xf numFmtId="0" fontId="6" fillId="0" borderId="0"/>
    <xf numFmtId="0" fontId="5" fillId="0" borderId="0"/>
    <xf numFmtId="0" fontId="6" fillId="0" borderId="0"/>
    <xf numFmtId="0" fontId="6" fillId="0" borderId="0"/>
    <xf numFmtId="0" fontId="5" fillId="0" borderId="0"/>
    <xf numFmtId="0" fontId="6" fillId="0" borderId="0"/>
    <xf numFmtId="0" fontId="217" fillId="0" borderId="0"/>
    <xf numFmtId="0" fontId="5" fillId="0" borderId="0"/>
    <xf numFmtId="0" fontId="217"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1" fillId="0" borderId="0"/>
    <xf numFmtId="0" fontId="5" fillId="0" borderId="0"/>
    <xf numFmtId="0" fontId="1" fillId="0" borderId="0"/>
    <xf numFmtId="0" fontId="6" fillId="0" borderId="0"/>
    <xf numFmtId="0" fontId="5" fillId="0" borderId="0"/>
    <xf numFmtId="0" fontId="6" fillId="0" borderId="0"/>
    <xf numFmtId="0" fontId="1" fillId="0" borderId="0"/>
    <xf numFmtId="0" fontId="5" fillId="0" borderId="0"/>
    <xf numFmtId="0" fontId="1"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217" fillId="0" borderId="0"/>
    <xf numFmtId="0" fontId="217" fillId="0" borderId="0"/>
    <xf numFmtId="0" fontId="217" fillId="0" borderId="0"/>
    <xf numFmtId="0" fontId="5" fillId="0" borderId="0"/>
    <xf numFmtId="0" fontId="217" fillId="0" borderId="0"/>
    <xf numFmtId="0" fontId="208" fillId="0" borderId="0"/>
    <xf numFmtId="0" fontId="5" fillId="0" borderId="0"/>
    <xf numFmtId="0" fontId="208" fillId="0" borderId="0"/>
    <xf numFmtId="0" fontId="6" fillId="0" borderId="0"/>
    <xf numFmtId="0" fontId="5" fillId="0" borderId="0"/>
    <xf numFmtId="0" fontId="6" fillId="0" borderId="0"/>
    <xf numFmtId="0" fontId="123" fillId="0" borderId="0"/>
    <xf numFmtId="0" fontId="5" fillId="0" borderId="0"/>
    <xf numFmtId="0" fontId="12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5" fillId="0" borderId="0"/>
    <xf numFmtId="352" fontId="5" fillId="0" borderId="0"/>
    <xf numFmtId="353" fontId="5" fillId="0" borderId="0"/>
    <xf numFmtId="0" fontId="217" fillId="0" borderId="0"/>
    <xf numFmtId="0" fontId="2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17" fillId="0" borderId="0"/>
    <xf numFmtId="0" fontId="5" fillId="0" borderId="0"/>
    <xf numFmtId="0" fontId="5" fillId="0" borderId="0"/>
    <xf numFmtId="0" fontId="217" fillId="0" borderId="0"/>
    <xf numFmtId="0" fontId="1" fillId="0" borderId="0"/>
    <xf numFmtId="0" fontId="217" fillId="0" borderId="0"/>
    <xf numFmtId="0" fontId="5" fillId="0" borderId="0"/>
    <xf numFmtId="0" fontId="1" fillId="0" borderId="0"/>
    <xf numFmtId="0" fontId="5" fillId="0" borderId="0"/>
    <xf numFmtId="0" fontId="5" fillId="0" borderId="0"/>
    <xf numFmtId="0" fontId="5" fillId="0" borderId="0"/>
    <xf numFmtId="0" fontId="217" fillId="0" borderId="0"/>
    <xf numFmtId="0" fontId="2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17" fillId="0" borderId="0"/>
    <xf numFmtId="0" fontId="6" fillId="0" borderId="0"/>
    <xf numFmtId="0" fontId="6" fillId="0" borderId="0"/>
    <xf numFmtId="0" fontId="6" fillId="0" borderId="0"/>
    <xf numFmtId="0" fontId="6" fillId="0" borderId="0"/>
    <xf numFmtId="0" fontId="1" fillId="0" borderId="0"/>
    <xf numFmtId="0" fontId="2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6" fillId="0" borderId="0"/>
    <xf numFmtId="0" fontId="6" fillId="0" borderId="0"/>
    <xf numFmtId="0" fontId="6" fillId="0" borderId="0"/>
    <xf numFmtId="0" fontId="1" fillId="0" borderId="0"/>
    <xf numFmtId="0" fontId="5" fillId="0" borderId="0"/>
    <xf numFmtId="354" fontId="7" fillId="0" borderId="0"/>
    <xf numFmtId="0" fontId="1" fillId="0" borderId="0"/>
    <xf numFmtId="0" fontId="5" fillId="0" borderId="0"/>
    <xf numFmtId="0" fontId="1" fillId="0" borderId="0"/>
    <xf numFmtId="354"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35"/>
    <xf numFmtId="0" fontId="5" fillId="0" borderId="35"/>
    <xf numFmtId="0" fontId="6" fillId="0" borderId="0"/>
    <xf numFmtId="0" fontId="5" fillId="0" borderId="0"/>
    <xf numFmtId="0" fontId="1" fillId="0" borderId="0"/>
    <xf numFmtId="0" fontId="1" fillId="0" borderId="0"/>
    <xf numFmtId="0" fontId="1" fillId="0" borderId="0"/>
    <xf numFmtId="0" fontId="123" fillId="0" borderId="0"/>
    <xf numFmtId="0" fontId="6" fillId="0" borderId="0"/>
    <xf numFmtId="0" fontId="6" fillId="0" borderId="0"/>
    <xf numFmtId="0" fontId="217" fillId="0" borderId="0"/>
    <xf numFmtId="0" fontId="5" fillId="0" borderId="0"/>
    <xf numFmtId="0" fontId="6" fillId="0" borderId="0"/>
    <xf numFmtId="0" fontId="6" fillId="0" borderId="0"/>
    <xf numFmtId="0" fontId="18"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5" fillId="0" borderId="0"/>
    <xf numFmtId="0" fontId="5" fillId="0" borderId="0"/>
    <xf numFmtId="0" fontId="1" fillId="0" borderId="0"/>
    <xf numFmtId="0" fontId="217" fillId="0" borderId="0"/>
    <xf numFmtId="0" fontId="5" fillId="0" borderId="0"/>
    <xf numFmtId="0" fontId="5" fillId="0" borderId="0"/>
    <xf numFmtId="0" fontId="5" fillId="0" borderId="0"/>
    <xf numFmtId="0" fontId="217" fillId="0" borderId="0"/>
    <xf numFmtId="0" fontId="217" fillId="0" borderId="0"/>
    <xf numFmtId="0" fontId="5" fillId="0" borderId="0"/>
    <xf numFmtId="0" fontId="2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217" fillId="0" borderId="0"/>
    <xf numFmtId="0" fontId="1" fillId="0" borderId="0"/>
    <xf numFmtId="0" fontId="53" fillId="0" borderId="0"/>
    <xf numFmtId="0" fontId="5" fillId="0" borderId="0"/>
    <xf numFmtId="0" fontId="5" fillId="0" borderId="0"/>
    <xf numFmtId="0" fontId="1" fillId="0" borderId="0"/>
    <xf numFmtId="0" fontId="217" fillId="0" borderId="0"/>
    <xf numFmtId="0" fontId="1" fillId="0" borderId="0"/>
    <xf numFmtId="0" fontId="217" fillId="0" borderId="0"/>
    <xf numFmtId="0" fontId="1"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53"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21" fillId="0" borderId="0"/>
    <xf numFmtId="0" fontId="5" fillId="0" borderId="0">
      <alignment wrapText="1"/>
    </xf>
    <xf numFmtId="0" fontId="2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35"/>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23"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21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217" fillId="0" borderId="0"/>
    <xf numFmtId="0" fontId="12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217" fillId="0" borderId="0"/>
    <xf numFmtId="0" fontId="217" fillId="0" borderId="0"/>
    <xf numFmtId="0" fontId="217" fillId="0" borderId="0"/>
    <xf numFmtId="0" fontId="217" fillId="0" borderId="0"/>
    <xf numFmtId="0" fontId="217" fillId="0" borderId="0"/>
    <xf numFmtId="0" fontId="217" fillId="0" borderId="0"/>
    <xf numFmtId="0" fontId="5" fillId="0" borderId="0"/>
    <xf numFmtId="0" fontId="5" fillId="0" borderId="0"/>
    <xf numFmtId="0" fontId="5"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53" fillId="0" borderId="0"/>
    <xf numFmtId="0" fontId="5" fillId="0" borderId="0"/>
    <xf numFmtId="0" fontId="5" fillId="0" borderId="0"/>
    <xf numFmtId="195" fontId="5"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1" fillId="0" borderId="0"/>
    <xf numFmtId="0" fontId="5" fillId="0" borderId="0"/>
    <xf numFmtId="0" fontId="5" fillId="0" borderId="0"/>
    <xf numFmtId="195"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5" fillId="0" borderId="0"/>
    <xf numFmtId="0" fontId="5" fillId="0" borderId="0"/>
    <xf numFmtId="0" fontId="5" fillId="0" borderId="0"/>
    <xf numFmtId="0" fontId="1" fillId="0" borderId="0"/>
    <xf numFmtId="0" fontId="1" fillId="0" borderId="0"/>
    <xf numFmtId="0" fontId="5" fillId="0" borderId="0"/>
    <xf numFmtId="0" fontId="1" fillId="0" borderId="0"/>
    <xf numFmtId="0" fontId="5" fillId="0" borderId="0"/>
    <xf numFmtId="0" fontId="1" fillId="0" borderId="0"/>
    <xf numFmtId="0" fontId="5" fillId="0" borderId="0"/>
    <xf numFmtId="0" fontId="5"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6" fillId="0" borderId="0"/>
    <xf numFmtId="0" fontId="5" fillId="0" borderId="0"/>
    <xf numFmtId="0" fontId="6" fillId="0" borderId="0"/>
    <xf numFmtId="0" fontId="5" fillId="0" borderId="0"/>
    <xf numFmtId="0" fontId="6" fillId="0" borderId="0"/>
    <xf numFmtId="0" fontId="5" fillId="0" borderId="0"/>
    <xf numFmtId="0" fontId="6" fillId="0" borderId="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1" fillId="2" borderId="1"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6" fillId="2" borderId="1"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6" fillId="2" borderId="1"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6" fillId="41" borderId="19" applyNumberFormat="0" applyFont="0" applyAlignment="0" applyProtection="0"/>
    <xf numFmtId="0" fontId="5" fillId="41" borderId="19" applyNumberFormat="0" applyFont="0" applyAlignment="0" applyProtection="0"/>
    <xf numFmtId="0" fontId="6" fillId="41" borderId="19" applyNumberFormat="0" applyFont="0" applyAlignment="0" applyProtection="0"/>
    <xf numFmtId="1" fontId="144" fillId="0" borderId="11">
      <alignment horizontal="center"/>
    </xf>
    <xf numFmtId="3" fontId="5" fillId="0" borderId="0" applyAlignment="0">
      <alignment horizontal="center"/>
    </xf>
    <xf numFmtId="3" fontId="5" fillId="0" borderId="0" applyAlignment="0">
      <alignment horizontal="center"/>
    </xf>
    <xf numFmtId="1" fontId="144" fillId="0" borderId="11">
      <alignment horizontal="center"/>
    </xf>
    <xf numFmtId="1" fontId="144" fillId="0" borderId="11">
      <alignment horizontal="center"/>
    </xf>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76" fillId="0" borderId="0" applyFont="0" applyFill="0" applyBorder="0" applyAlignment="0" applyProtection="0"/>
    <xf numFmtId="355"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23" fillId="0" borderId="0" applyFont="0" applyFill="0" applyBorder="0" applyAlignment="0" applyProtection="0"/>
    <xf numFmtId="0" fontId="1" fillId="0" borderId="0"/>
    <xf numFmtId="9" fontId="217"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6" fillId="0" borderId="0" applyFont="0" applyFill="0" applyBorder="0" applyAlignment="0" applyProtection="0"/>
    <xf numFmtId="9" fontId="217" fillId="0" borderId="0" applyFont="0" applyFill="0" applyBorder="0" applyAlignment="0" applyProtection="0"/>
    <xf numFmtId="9" fontId="5" fillId="0" borderId="0" applyFont="0" applyFill="0" applyBorder="0" applyAlignment="0" applyProtection="0"/>
    <xf numFmtId="10" fontId="219" fillId="0" borderId="0" applyFill="0" applyBorder="0" applyAlignment="0" applyProtection="0"/>
    <xf numFmtId="9" fontId="5" fillId="0" borderId="0" applyFont="0" applyFill="0" applyBorder="0" applyAlignment="0" applyProtection="0"/>
    <xf numFmtId="10" fontId="219" fillId="0" borderId="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17" fillId="0" borderId="0" applyFont="0" applyFill="0" applyBorder="0" applyAlignment="0" applyProtection="0"/>
    <xf numFmtId="9" fontId="5"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21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7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7"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28" fontId="220" fillId="0" borderId="0" applyFill="0" applyBorder="0" applyAlignment="0" applyProtection="0"/>
    <xf numFmtId="3" fontId="5" fillId="0" borderId="0" applyFill="0" applyBorder="0" applyAlignment="0" applyProtection="0"/>
    <xf numFmtId="3" fontId="220" fillId="0" borderId="0" applyFill="0" applyBorder="0" applyAlignment="0" applyProtection="0"/>
    <xf numFmtId="356" fontId="221" fillId="0" borderId="0" applyFill="0" applyBorder="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218" fillId="36" borderId="21" applyNumberFormat="0" applyAlignment="0" applyProtection="0"/>
    <xf numFmtId="0" fontId="65" fillId="12" borderId="0" applyNumberFormat="0" applyBorder="0" applyAlignment="0" applyProtection="0"/>
    <xf numFmtId="0" fontId="222" fillId="61" borderId="0" applyAlignment="0"/>
    <xf numFmtId="0" fontId="5" fillId="0" borderId="0" applyFont="0" applyFill="0" applyBorder="0" applyAlignment="0" applyProtection="0"/>
    <xf numFmtId="0" fontId="5" fillId="0" borderId="0" applyFont="0" applyFill="0" applyBorder="0" applyAlignment="0" applyProtection="0"/>
    <xf numFmtId="0" fontId="223" fillId="0" borderId="36" applyFill="0" applyProtection="0">
      <alignment horizontal="right" wrapText="1"/>
    </xf>
    <xf numFmtId="0" fontId="223" fillId="0" borderId="0" applyFill="0" applyProtection="0">
      <alignment wrapText="1"/>
    </xf>
    <xf numFmtId="354" fontId="224" fillId="0" borderId="37" applyNumberFormat="0" applyFill="0" applyAlignment="0" applyProtection="0"/>
    <xf numFmtId="0" fontId="2" fillId="0" borderId="0" applyAlignment="0" applyProtection="0"/>
    <xf numFmtId="0" fontId="224" fillId="0" borderId="38" applyNumberFormat="0" applyFill="0" applyAlignment="0" applyProtection="0"/>
    <xf numFmtId="37" fontId="219" fillId="54" borderId="0" applyNumberFormat="0" applyFont="0" applyBorder="0" applyAlignment="0" applyProtection="0"/>
    <xf numFmtId="0" fontId="218" fillId="36" borderId="21" applyNumberFormat="0" applyAlignment="0" applyProtection="0"/>
    <xf numFmtId="0" fontId="92" fillId="0" borderId="0" applyNumberFormat="0" applyFont="0" applyAlignment="0">
      <alignment horizontal="center"/>
    </xf>
    <xf numFmtId="0" fontId="76" fillId="0" borderId="0" applyNumberFormat="0" applyBorder="0" applyAlignment="0"/>
    <xf numFmtId="0" fontId="225" fillId="0" borderId="0" applyAlignment="0"/>
    <xf numFmtId="0" fontId="226" fillId="0" borderId="0" applyAlignment="0"/>
    <xf numFmtId="0" fontId="63" fillId="0" borderId="0" applyAlignment="0"/>
    <xf numFmtId="0" fontId="125" fillId="0" borderId="0" applyNumberFormat="0" applyFill="0" applyBorder="0" applyAlignment="0" applyProtection="0"/>
    <xf numFmtId="0" fontId="227" fillId="0" borderId="0" applyAlignment="0"/>
    <xf numFmtId="0" fontId="22" fillId="0" borderId="0" applyAlignment="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9" fillId="0" borderId="0" applyAlignment="0"/>
    <xf numFmtId="0" fontId="228" fillId="0" borderId="0" applyNumberFormat="0" applyFill="0" applyBorder="0" applyAlignment="0" applyProtection="0"/>
    <xf numFmtId="0" fontId="159" fillId="0" borderId="27" applyNumberFormat="0" applyFill="0" applyAlignment="0" applyProtection="0"/>
    <xf numFmtId="0" fontId="162" fillId="0" borderId="29" applyNumberFormat="0" applyFill="0" applyAlignment="0" applyProtection="0"/>
    <xf numFmtId="0" fontId="117" fillId="0" borderId="30" applyNumberFormat="0" applyFill="0" applyAlignment="0" applyProtection="0"/>
    <xf numFmtId="0" fontId="117" fillId="0" borderId="0" applyNumberFormat="0" applyFill="0" applyBorder="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59" fillId="0" borderId="27"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62" fillId="0" borderId="29"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117" fillId="0" borderId="30" applyNumberFormat="0" applyFill="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28" fillId="0" borderId="0" applyNumberFormat="0" applyFill="0" applyBorder="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5" fillId="0" borderId="40" applyNumberFormat="0" applyFont="0" applyFill="0" applyAlignment="0" applyProtection="0"/>
    <xf numFmtId="0" fontId="5" fillId="0" borderId="40" applyNumberFormat="0" applyFon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230" fillId="0" borderId="39" applyNumberFormat="0" applyFill="0" applyAlignment="0" applyProtection="0"/>
    <xf numFmtId="0" fontId="73" fillId="38" borderId="17" applyNumberFormat="0" applyAlignment="0" applyProtection="0"/>
    <xf numFmtId="38" fontId="123" fillId="0" borderId="0" applyFont="0" applyFill="0" applyBorder="0" applyAlignment="0" applyProtection="0"/>
    <xf numFmtId="40" fontId="123" fillId="0" borderId="0" applyFont="0" applyFill="0" applyBorder="0" applyAlignment="0" applyProtection="0"/>
    <xf numFmtId="357" fontId="5"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231" fillId="0" borderId="0"/>
    <xf numFmtId="0" fontId="232" fillId="0" borderId="0"/>
    <xf numFmtId="0" fontId="239" fillId="0" borderId="0"/>
    <xf numFmtId="360" fontId="5" fillId="0" borderId="0" applyFont="0" applyFill="0" applyBorder="0" applyAlignment="0" applyProtection="0"/>
    <xf numFmtId="361"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42" fontId="5" fillId="0" borderId="0" applyFont="0" applyFill="0" applyBorder="0" applyAlignment="0" applyProtection="0"/>
    <xf numFmtId="37" fontId="5" fillId="0" borderId="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42"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5"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42"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64"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6" fillId="3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3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5"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6"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1" fillId="19"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5" fillId="22"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5"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20"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18"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6" fillId="23"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0" fillId="11" borderId="0" applyNumberFormat="0" applyBorder="0" applyAlignment="0" applyProtection="0"/>
    <xf numFmtId="0" fontId="241" fillId="24" borderId="0"/>
    <xf numFmtId="3" fontId="5" fillId="66" borderId="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108" fillId="12" borderId="0" applyNumberFormat="0" applyBorder="0" applyAlignment="0" applyProtection="0"/>
    <xf numFmtId="0" fontId="242" fillId="0" borderId="0" applyNumberFormat="0" applyFill="0" applyBorder="0" applyAlignment="0" applyProtection="0"/>
    <xf numFmtId="0" fontId="242" fillId="0" borderId="0" applyNumberFormat="0" applyFill="0" applyBorder="0" applyAlignment="0" applyProtection="0"/>
    <xf numFmtId="0" fontId="123" fillId="0" borderId="0" applyFill="0" applyBorder="0" applyAlignment="0"/>
    <xf numFmtId="210" fontId="243" fillId="0" borderId="0" applyFill="0" applyBorder="0" applyAlignment="0"/>
    <xf numFmtId="359" fontId="243" fillId="0" borderId="0" applyFill="0" applyBorder="0" applyAlignment="0"/>
    <xf numFmtId="0" fontId="123" fillId="0" borderId="0" applyFill="0" applyBorder="0" applyAlignment="0"/>
    <xf numFmtId="0" fontId="123" fillId="0" borderId="0" applyFill="0" applyBorder="0" applyAlignment="0"/>
    <xf numFmtId="0" fontId="123" fillId="0" borderId="0" applyFill="0" applyBorder="0" applyAlignment="0"/>
    <xf numFmtId="323" fontId="5" fillId="0" borderId="0" applyFill="0" applyBorder="0" applyAlignment="0"/>
    <xf numFmtId="210" fontId="243" fillId="0" borderId="0" applyFill="0" applyBorder="0" applyAlignment="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69" fillId="42"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244" fillId="36" borderId="5"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2" fillId="38" borderId="17" applyNumberFormat="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191" fillId="0" borderId="18" applyNumberFormat="0" applyFill="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0" fontId="73" fillId="38" borderId="17" applyNumberFormat="0" applyAlignment="0" applyProtection="0"/>
    <xf numFmtId="17" fontId="245" fillId="0" borderId="0" applyNumberFormat="0" applyFill="0" applyBorder="0" applyAlignment="0" applyProtection="0"/>
    <xf numFmtId="0" fontId="123" fillId="0" borderId="0" applyFont="0" applyFill="0" applyBorder="0" applyAlignment="0" applyProtection="0"/>
    <xf numFmtId="362" fontId="245" fillId="0" borderId="0" applyFont="0" applyFill="0" applyBorder="0" applyAlignment="0" applyProtection="0"/>
    <xf numFmtId="165" fontId="5" fillId="0" borderId="0" applyFont="0" applyFill="0" applyBorder="0" applyAlignment="0" applyProtection="0"/>
    <xf numFmtId="363" fontId="245" fillId="0" borderId="0" applyFont="0" applyFill="0" applyBorder="0" applyAlignment="0" applyProtection="0"/>
    <xf numFmtId="15" fontId="245" fillId="0" borderId="0" applyFont="0" applyFill="0" applyBorder="0" applyAlignment="0" applyProtection="0"/>
    <xf numFmtId="17" fontId="245" fillId="0" borderId="0" applyFont="0" applyFill="0" applyBorder="0" applyAlignment="0" applyProtection="0"/>
    <xf numFmtId="364" fontId="245" fillId="0" borderId="0" applyFont="0" applyFill="0" applyBorder="0" applyAlignment="0" applyProtection="0"/>
    <xf numFmtId="0" fontId="246" fillId="0" borderId="35">
      <alignment horizontal="left"/>
    </xf>
    <xf numFmtId="0" fontId="246" fillId="0" borderId="35">
      <alignment horizontal="left"/>
    </xf>
    <xf numFmtId="0" fontId="246" fillId="0" borderId="35">
      <alignment horizontal="left"/>
    </xf>
    <xf numFmtId="0" fontId="246" fillId="0" borderId="35">
      <alignment horizontal="left"/>
    </xf>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247" fillId="0" borderId="0" applyNumberFormat="0" applyFill="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7"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2"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46" fillId="28" borderId="0" applyNumberFormat="0" applyBorder="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9" fillId="15" borderId="5" applyNumberFormat="0" applyAlignment="0" applyProtection="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332" fontId="248" fillId="24" borderId="0" applyAlignment="0" applyProtection="0">
      <alignment horizontal="center" wrapText="1"/>
    </xf>
    <xf numFmtId="365" fontId="5" fillId="0" borderId="0" applyFill="0" applyBorder="0" applyAlignment="0" applyProtection="0"/>
    <xf numFmtId="365" fontId="5" fillId="0" borderId="0" applyFill="0" applyBorder="0" applyAlignment="0" applyProtection="0"/>
    <xf numFmtId="365" fontId="5" fillId="0" borderId="0" applyFill="0" applyBorder="0" applyAlignment="0" applyProtection="0"/>
    <xf numFmtId="365" fontId="5" fillId="0" borderId="0" applyFill="0" applyBorder="0" applyAlignment="0" applyProtection="0"/>
    <xf numFmtId="365" fontId="5" fillId="0" borderId="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249"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102"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291" fontId="249" fillId="0" borderId="0">
      <protection locked="0"/>
    </xf>
    <xf numFmtId="0"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66" fontId="5" fillId="0" borderId="0">
      <protection locked="0"/>
    </xf>
    <xf numFmtId="3" fontId="5" fillId="24" borderId="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38" fontId="21" fillId="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21" fillId="67" borderId="0" applyNumberFormat="0" applyBorder="0" applyAlignment="0" applyProtection="0"/>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80" fillId="0" borderId="26">
      <alignment horizontal="left" vertical="center"/>
    </xf>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1" fillId="0" borderId="29"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56" applyNumberFormat="0" applyFill="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0" fontId="75" fillId="0" borderId="2" applyFill="0" applyAlignment="0" applyProtection="0">
      <protection locked="0"/>
    </xf>
    <xf numFmtId="3" fontId="5" fillId="29" borderId="0"/>
    <xf numFmtId="3" fontId="5" fillId="7" borderId="0"/>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1" fontId="168" fillId="48" borderId="2">
      <alignment horizontal="center"/>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253"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176" fillId="0" borderId="0" applyNumberFormat="0" applyFill="0" applyBorder="0" applyAlignment="0" applyProtection="0">
      <alignment vertical="top"/>
      <protection locked="0"/>
    </xf>
    <xf numFmtId="0" fontId="254" fillId="0" borderId="0" applyNumberFormat="0" applyFill="0" applyBorder="0" applyAlignment="0" applyProtection="0">
      <alignment vertical="top"/>
      <protection locked="0"/>
    </xf>
    <xf numFmtId="0" fontId="255" fillId="0" borderId="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0" fontId="256" fillId="11" borderId="0"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0" fontId="21" fillId="68" borderId="0"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10" fontId="21" fillId="52" borderId="11" applyNumberFormat="0" applyBorder="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0" fontId="119" fillId="8" borderId="5" applyNumberFormat="0" applyAlignment="0" applyProtection="0"/>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254" fontId="60" fillId="52" borderId="2" applyNumberFormat="0" applyFont="0" applyAlignment="0" applyProtection="0">
      <alignment horizontal="center"/>
      <protection locked="0"/>
    </xf>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367" fontId="5" fillId="0" borderId="0" applyFill="0" applyBorder="0" applyAlignment="0" applyProtection="0"/>
    <xf numFmtId="201" fontId="6" fillId="0" borderId="0" applyFont="0" applyFill="0" applyBorder="0" applyAlignment="0" applyProtection="0"/>
    <xf numFmtId="201" fontId="6" fillId="0" borderId="0" applyFont="0" applyFill="0" applyBorder="0" applyAlignment="0" applyProtection="0"/>
    <xf numFmtId="368" fontId="21" fillId="0" borderId="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69" fontId="5" fillId="0" borderId="0" applyFill="0" applyBorder="0" applyAlignment="0" applyProtection="0"/>
    <xf numFmtId="327" fontId="21" fillId="0" borderId="0" applyFont="0" applyFill="0" applyBorder="0" applyAlignment="0" applyProtection="0"/>
    <xf numFmtId="0" fontId="242" fillId="0" borderId="0" applyNumberFormat="0" applyFont="0" applyFill="0" applyBorder="0" applyAlignment="0" applyProtection="0"/>
    <xf numFmtId="0" fontId="242" fillId="0" borderId="0" applyNumberFormat="0" applyFill="0" applyBorder="0" applyAlignment="0" applyProtection="0"/>
    <xf numFmtId="0" fontId="257" fillId="0" borderId="27" applyNumberFormat="0" applyFill="0" applyAlignment="0" applyProtection="0"/>
    <xf numFmtId="0" fontId="258" fillId="0" borderId="29" applyNumberFormat="0" applyFill="0" applyAlignment="0" applyProtection="0"/>
    <xf numFmtId="0" fontId="247" fillId="0" borderId="30" applyNumberFormat="0" applyFill="0" applyAlignment="0" applyProtection="0"/>
    <xf numFmtId="0" fontId="247" fillId="0" borderId="0" applyNumberFormat="0" applyFill="0" applyBorder="0" applyAlignment="0" applyProtection="0"/>
    <xf numFmtId="0" fontId="211" fillId="8" borderId="0" applyNumberFormat="0" applyBorder="0" applyAlignment="0" applyProtection="0"/>
    <xf numFmtId="0" fontId="259" fillId="8" borderId="0" applyNumberFormat="0" applyBorder="0" applyAlignment="0" applyProtection="0"/>
    <xf numFmtId="0" fontId="259" fillId="8" borderId="0" applyNumberFormat="0" applyBorder="0" applyAlignment="0" applyProtection="0"/>
    <xf numFmtId="37" fontId="260" fillId="0" borderId="0"/>
    <xf numFmtId="351" fontId="216" fillId="0" borderId="0"/>
    <xf numFmtId="351" fontId="216" fillId="0" borderId="0"/>
    <xf numFmtId="351" fontId="216" fillId="0" borderId="0"/>
    <xf numFmtId="351" fontId="216" fillId="0" borderId="0"/>
    <xf numFmtId="351" fontId="216" fillId="0" borderId="0"/>
    <xf numFmtId="351" fontId="216" fillId="0" borderId="0"/>
    <xf numFmtId="351" fontId="216" fillId="0" borderId="0"/>
    <xf numFmtId="0" fontId="174" fillId="0" borderId="0" applyNumberFormat="0" applyFill="0" applyBorder="0" applyAlignment="0" applyProtection="0"/>
    <xf numFmtId="0" fontId="5" fillId="0" borderId="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4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21"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70"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69"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5" fillId="69"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8"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36"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6"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27"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65"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2"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45" fillId="28"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69" fillId="69" borderId="5" applyNumberFormat="0" applyAlignment="0" applyProtection="0"/>
    <xf numFmtId="0" fontId="69" fillId="69" borderId="5" applyNumberFormat="0" applyAlignment="0" applyProtection="0"/>
    <xf numFmtId="0" fontId="69" fillId="69" borderId="5" applyNumberFormat="0" applyAlignment="0" applyProtection="0"/>
    <xf numFmtId="0" fontId="69" fillId="69" borderId="5" applyNumberFormat="0" applyAlignment="0" applyProtection="0"/>
    <xf numFmtId="0" fontId="69" fillId="69" borderId="5" applyNumberFormat="0" applyAlignment="0" applyProtection="0"/>
    <xf numFmtId="0" fontId="73" fillId="71" borderId="17" applyNumberFormat="0" applyAlignment="0" applyProtection="0"/>
    <xf numFmtId="0" fontId="73" fillId="71" borderId="17" applyNumberFormat="0" applyAlignment="0" applyProtection="0"/>
    <xf numFmtId="0" fontId="73" fillId="71" borderId="17" applyNumberFormat="0" applyAlignment="0" applyProtection="0"/>
    <xf numFmtId="0" fontId="73" fillId="71" borderId="17" applyNumberFormat="0" applyAlignment="0" applyProtection="0"/>
    <xf numFmtId="0" fontId="73" fillId="71" borderId="17" applyNumberFormat="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65" fillId="12" borderId="0" applyNumberFormat="0" applyBorder="0" applyAlignment="0" applyProtection="0"/>
    <xf numFmtId="0" fontId="250" fillId="0" borderId="55" applyNumberFormat="0" applyFill="0" applyAlignment="0" applyProtection="0"/>
    <xf numFmtId="0" fontId="250" fillId="0" borderId="55" applyNumberFormat="0" applyFill="0" applyAlignment="0" applyProtection="0"/>
    <xf numFmtId="0" fontId="250" fillId="0" borderId="55" applyNumberFormat="0" applyFill="0" applyAlignment="0" applyProtection="0"/>
    <xf numFmtId="0" fontId="251" fillId="0" borderId="60" applyNumberFormat="0" applyFill="0" applyAlignment="0" applyProtection="0"/>
    <xf numFmtId="0" fontId="251" fillId="0" borderId="60" applyNumberFormat="0" applyFill="0" applyAlignment="0" applyProtection="0"/>
    <xf numFmtId="0" fontId="251" fillId="0" borderId="60" applyNumberFormat="0" applyFill="0" applyAlignment="0" applyProtection="0"/>
    <xf numFmtId="0" fontId="251" fillId="0" borderId="60" applyNumberFormat="0" applyFill="0" applyAlignment="0" applyProtection="0"/>
    <xf numFmtId="0" fontId="251" fillId="0" borderId="60" applyNumberFormat="0" applyFill="0" applyAlignment="0" applyProtection="0"/>
    <xf numFmtId="0" fontId="252" fillId="0" borderId="61" applyNumberFormat="0" applyFill="0" applyAlignment="0" applyProtection="0"/>
    <xf numFmtId="0" fontId="252" fillId="0" borderId="61" applyNumberFormat="0" applyFill="0" applyAlignment="0" applyProtection="0"/>
    <xf numFmtId="0" fontId="252" fillId="0" borderId="61" applyNumberFormat="0" applyFill="0" applyAlignment="0" applyProtection="0"/>
    <xf numFmtId="0" fontId="252" fillId="0" borderId="61" applyNumberFormat="0" applyFill="0" applyAlignment="0" applyProtection="0"/>
    <xf numFmtId="0" fontId="252" fillId="0" borderId="61" applyNumberFormat="0" applyFill="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252" fillId="0" borderId="0" applyNumberFormat="0" applyFill="0" applyBorder="0" applyAlignment="0" applyProtection="0"/>
    <xf numFmtId="0" fontId="119" fillId="15" borderId="5" applyNumberFormat="0" applyAlignment="0" applyProtection="0"/>
    <xf numFmtId="0" fontId="119" fillId="15" borderId="5" applyNumberFormat="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74" fillId="0" borderId="18" applyNumberFormat="0" applyFill="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5" fillId="41" borderId="19" applyNumberFormat="0" applyFont="0" applyAlignment="0" applyProtection="0"/>
    <xf numFmtId="0" fontId="218" fillId="69" borderId="21" applyNumberFormat="0" applyAlignment="0" applyProtection="0"/>
    <xf numFmtId="0" fontId="218" fillId="69" borderId="21" applyNumberFormat="0" applyAlignment="0" applyProtection="0"/>
    <xf numFmtId="0" fontId="218" fillId="69" borderId="21" applyNumberFormat="0" applyAlignment="0" applyProtection="0"/>
    <xf numFmtId="0" fontId="218" fillId="69" borderId="21" applyNumberFormat="0" applyAlignment="0" applyProtection="0"/>
    <xf numFmtId="0" fontId="218" fillId="69" borderId="21" applyNumberFormat="0" applyAlignment="0" applyProtection="0"/>
    <xf numFmtId="0" fontId="272" fillId="0" borderId="0" applyNumberFormat="0" applyFill="0" applyBorder="0" applyAlignment="0" applyProtection="0"/>
    <xf numFmtId="0" fontId="272" fillId="0" borderId="0" applyNumberFormat="0" applyFill="0" applyBorder="0" applyAlignment="0" applyProtection="0"/>
    <xf numFmtId="0" fontId="272" fillId="0" borderId="0" applyNumberFormat="0" applyFill="0" applyBorder="0" applyAlignment="0" applyProtection="0"/>
    <xf numFmtId="0" fontId="272" fillId="0" borderId="0" applyNumberFormat="0" applyFill="0" applyBorder="0" applyAlignment="0" applyProtection="0"/>
    <xf numFmtId="0" fontId="272" fillId="0" borderId="0" applyNumberFormat="0" applyFill="0" applyBorder="0" applyAlignment="0" applyProtection="0"/>
    <xf numFmtId="0" fontId="230" fillId="0" borderId="62" applyNumberFormat="0" applyFill="0" applyAlignment="0" applyProtection="0"/>
    <xf numFmtId="0" fontId="230" fillId="0" borderId="62" applyNumberFormat="0" applyFill="0" applyAlignment="0" applyProtection="0"/>
    <xf numFmtId="0" fontId="230" fillId="0" borderId="62" applyNumberFormat="0" applyFill="0" applyAlignment="0" applyProtection="0"/>
    <xf numFmtId="0" fontId="230" fillId="0" borderId="62" applyNumberFormat="0" applyFill="0" applyAlignment="0" applyProtection="0"/>
    <xf numFmtId="0" fontId="230" fillId="0" borderId="62" applyNumberFormat="0" applyFill="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cellStyleXfs>
  <cellXfs count="252">
    <xf numFmtId="0" fontId="0" fillId="0" borderId="0" xfId="0"/>
    <xf numFmtId="0" fontId="0" fillId="0" borderId="0" xfId="0"/>
    <xf numFmtId="0" fontId="3" fillId="0" borderId="0" xfId="0" applyFont="1"/>
    <xf numFmtId="0" fontId="0" fillId="0" borderId="0" xfId="0" applyFill="1"/>
    <xf numFmtId="0" fontId="3" fillId="0" borderId="0" xfId="0" applyFont="1" applyFill="1"/>
    <xf numFmtId="358" fontId="233" fillId="34" borderId="0" xfId="5476" applyNumberFormat="1" applyFont="1" applyFill="1" applyBorder="1" applyAlignment="1">
      <alignment horizontal="center" vertical="center"/>
    </xf>
    <xf numFmtId="0" fontId="234" fillId="0" borderId="0" xfId="0" applyFont="1"/>
    <xf numFmtId="3" fontId="233" fillId="0" borderId="0" xfId="0" applyNumberFormat="1" applyFont="1"/>
    <xf numFmtId="358" fontId="233" fillId="5" borderId="0" xfId="0" applyNumberFormat="1" applyFont="1" applyFill="1"/>
    <xf numFmtId="0" fontId="0" fillId="4" borderId="0" xfId="0" applyFill="1"/>
    <xf numFmtId="3" fontId="235" fillId="0" borderId="0" xfId="0" applyNumberFormat="1" applyFont="1" applyFill="1" applyAlignment="1">
      <alignment horizontal="center" vertical="center"/>
    </xf>
    <xf numFmtId="3" fontId="235" fillId="5" borderId="0" xfId="0" applyNumberFormat="1" applyFont="1" applyFill="1" applyAlignment="1">
      <alignment horizontal="center" vertical="center"/>
    </xf>
    <xf numFmtId="3" fontId="236" fillId="0" borderId="0" xfId="0" applyNumberFormat="1" applyFont="1" applyFill="1" applyAlignment="1">
      <alignment horizontal="center" vertical="center"/>
    </xf>
    <xf numFmtId="0" fontId="236" fillId="0" borderId="0" xfId="0" applyFont="1"/>
    <xf numFmtId="3" fontId="236" fillId="4" borderId="0" xfId="0" applyNumberFormat="1" applyFont="1" applyFill="1" applyAlignment="1">
      <alignment horizontal="center" vertical="center"/>
    </xf>
    <xf numFmtId="0" fontId="235" fillId="0" borderId="0" xfId="0" applyFont="1" applyAlignment="1">
      <alignment horizontal="center" vertical="center"/>
    </xf>
    <xf numFmtId="358" fontId="237" fillId="5" borderId="0" xfId="0" applyNumberFormat="1" applyFont="1" applyFill="1"/>
    <xf numFmtId="0" fontId="0" fillId="0" borderId="43" xfId="0" applyBorder="1"/>
    <xf numFmtId="0" fontId="0" fillId="0" borderId="44" xfId="0" applyBorder="1"/>
    <xf numFmtId="0" fontId="0" fillId="0" borderId="45" xfId="0" applyBorder="1"/>
    <xf numFmtId="0" fontId="0" fillId="0" borderId="46" xfId="0" applyBorder="1"/>
    <xf numFmtId="0" fontId="0" fillId="0" borderId="0" xfId="0" applyBorder="1"/>
    <xf numFmtId="0" fontId="0" fillId="0" borderId="47" xfId="0" applyBorder="1"/>
    <xf numFmtId="0" fontId="0" fillId="0" borderId="48" xfId="0" applyBorder="1"/>
    <xf numFmtId="0" fontId="0" fillId="0" borderId="15" xfId="0" applyBorder="1"/>
    <xf numFmtId="0" fontId="0" fillId="0" borderId="49" xfId="0" applyBorder="1"/>
    <xf numFmtId="0" fontId="238" fillId="0" borderId="0" xfId="0" applyFont="1" applyBorder="1"/>
    <xf numFmtId="0" fontId="0" fillId="0" borderId="0" xfId="0" applyFill="1" applyBorder="1"/>
    <xf numFmtId="0" fontId="234" fillId="0" borderId="0" xfId="0" applyFont="1" applyFill="1"/>
    <xf numFmtId="0" fontId="0" fillId="0" borderId="0" xfId="0" applyAlignment="1">
      <alignment horizontal="right"/>
    </xf>
    <xf numFmtId="0" fontId="0" fillId="4" borderId="0" xfId="0" applyFill="1" applyBorder="1" applyAlignment="1">
      <alignment horizontal="right"/>
    </xf>
    <xf numFmtId="0" fontId="0" fillId="4" borderId="0" xfId="0" applyFill="1" applyBorder="1"/>
    <xf numFmtId="17" fontId="56" fillId="0" borderId="42" xfId="0" quotePrefix="1" applyNumberFormat="1" applyFont="1" applyFill="1" applyBorder="1" applyAlignment="1">
      <alignment horizontal="center" vertical="center"/>
    </xf>
    <xf numFmtId="0" fontId="56" fillId="5" borderId="42" xfId="0" applyFont="1" applyFill="1" applyBorder="1" applyAlignment="1">
      <alignment horizontal="center" vertical="center"/>
    </xf>
    <xf numFmtId="0" fontId="235" fillId="0" borderId="0" xfId="0" applyFont="1"/>
    <xf numFmtId="0" fontId="217" fillId="4" borderId="0" xfId="0" applyFont="1" applyFill="1" applyAlignment="1">
      <alignment horizontal="center" vertical="center"/>
    </xf>
    <xf numFmtId="0" fontId="235" fillId="0" borderId="0" xfId="0" applyFont="1" applyFill="1"/>
    <xf numFmtId="0" fontId="261" fillId="0" borderId="41" xfId="0" applyFont="1" applyFill="1" applyBorder="1" applyAlignment="1">
      <alignment horizontal="left" vertical="center"/>
    </xf>
    <xf numFmtId="0" fontId="235" fillId="4" borderId="0" xfId="0" applyFont="1" applyFill="1" applyAlignment="1">
      <alignment horizontal="right"/>
    </xf>
    <xf numFmtId="0" fontId="236" fillId="4" borderId="0" xfId="0" applyFont="1" applyFill="1" applyAlignment="1">
      <alignment horizontal="left"/>
    </xf>
    <xf numFmtId="0" fontId="235" fillId="4" borderId="0" xfId="0" applyFont="1" applyFill="1" applyAlignment="1">
      <alignment horizontal="left"/>
    </xf>
    <xf numFmtId="9" fontId="235" fillId="0" borderId="0" xfId="1" applyFont="1" applyFill="1"/>
    <xf numFmtId="0" fontId="236" fillId="0" borderId="0" xfId="0" applyFont="1" applyFill="1"/>
    <xf numFmtId="17" fontId="261" fillId="0" borderId="42" xfId="0" quotePrefix="1" applyNumberFormat="1" applyFont="1" applyFill="1" applyBorder="1" applyAlignment="1">
      <alignment horizontal="center" vertical="center"/>
    </xf>
    <xf numFmtId="0" fontId="261" fillId="5" borderId="42" xfId="0" applyFont="1" applyFill="1" applyBorder="1" applyAlignment="1">
      <alignment horizontal="center" vertical="center"/>
    </xf>
    <xf numFmtId="0" fontId="235" fillId="4" borderId="0" xfId="0" applyFont="1" applyFill="1" applyAlignment="1">
      <alignment horizontal="center" vertical="center"/>
    </xf>
    <xf numFmtId="0" fontId="236" fillId="4" borderId="0" xfId="0" applyFont="1" applyFill="1"/>
    <xf numFmtId="9" fontId="262" fillId="4" borderId="0" xfId="1" applyFont="1" applyFill="1" applyAlignment="1">
      <alignment horizontal="center" vertical="center"/>
    </xf>
    <xf numFmtId="0" fontId="56" fillId="0" borderId="41" xfId="0" applyFont="1" applyFill="1" applyBorder="1" applyAlignment="1">
      <alignment horizontal="left" vertical="center"/>
    </xf>
    <xf numFmtId="0" fontId="235" fillId="0" borderId="0" xfId="0" applyFont="1" applyAlignment="1">
      <alignment horizontal="right"/>
    </xf>
    <xf numFmtId="0" fontId="236" fillId="0" borderId="0" xfId="0" applyFont="1" applyFill="1" applyAlignment="1">
      <alignment vertical="center"/>
    </xf>
    <xf numFmtId="0" fontId="235" fillId="5" borderId="0" xfId="0" applyFont="1" applyFill="1" applyAlignment="1">
      <alignment vertical="center"/>
    </xf>
    <xf numFmtId="164" fontId="262" fillId="34" borderId="0" xfId="0" applyNumberFormat="1" applyFont="1" applyFill="1" applyAlignment="1">
      <alignment vertical="center"/>
    </xf>
    <xf numFmtId="164" fontId="262" fillId="0" borderId="0" xfId="0" applyNumberFormat="1" applyFont="1" applyFill="1" applyAlignment="1">
      <alignment vertical="center"/>
    </xf>
    <xf numFmtId="0" fontId="236" fillId="5" borderId="0" xfId="0" applyFont="1" applyFill="1" applyAlignment="1">
      <alignment vertical="center"/>
    </xf>
    <xf numFmtId="164" fontId="263" fillId="34" borderId="54" xfId="0" applyNumberFormat="1" applyFont="1" applyFill="1" applyBorder="1" applyAlignment="1">
      <alignment vertical="center"/>
    </xf>
    <xf numFmtId="0" fontId="265" fillId="5" borderId="0" xfId="0" applyFont="1" applyFill="1" applyAlignment="1">
      <alignment horizontal="left" vertical="center" indent="2"/>
    </xf>
    <xf numFmtId="0" fontId="236" fillId="0" borderId="0" xfId="0" applyFont="1" applyAlignment="1">
      <alignment horizontal="center" vertical="center"/>
    </xf>
    <xf numFmtId="0" fontId="235" fillId="0" borderId="3" xfId="0" applyFont="1" applyBorder="1" applyAlignment="1">
      <alignment horizontal="right" vertical="center"/>
    </xf>
    <xf numFmtId="3" fontId="262" fillId="0" borderId="0" xfId="0" applyNumberFormat="1" applyFont="1" applyAlignment="1">
      <alignment vertical="center"/>
    </xf>
    <xf numFmtId="164" fontId="263" fillId="0" borderId="54" xfId="0" applyNumberFormat="1" applyFont="1" applyFill="1" applyBorder="1" applyAlignment="1">
      <alignment vertical="center"/>
    </xf>
    <xf numFmtId="164" fontId="235" fillId="0" borderId="0" xfId="0" applyNumberFormat="1" applyFont="1" applyFill="1" applyBorder="1" applyAlignment="1">
      <alignment vertical="center"/>
    </xf>
    <xf numFmtId="164" fontId="235" fillId="5" borderId="0" xfId="0" applyNumberFormat="1" applyFont="1" applyFill="1" applyBorder="1" applyAlignment="1">
      <alignment vertical="center"/>
    </xf>
    <xf numFmtId="164" fontId="262" fillId="0" borderId="0" xfId="0" applyNumberFormat="1" applyFont="1" applyFill="1" applyBorder="1" applyAlignment="1">
      <alignment vertical="center"/>
    </xf>
    <xf numFmtId="164" fontId="235" fillId="4" borderId="0" xfId="0" applyNumberFormat="1" applyFont="1" applyFill="1" applyBorder="1" applyAlignment="1">
      <alignment vertical="center"/>
    </xf>
    <xf numFmtId="164" fontId="262" fillId="34" borderId="0" xfId="0" applyNumberFormat="1" applyFont="1" applyFill="1" applyBorder="1" applyAlignment="1">
      <alignment vertical="center"/>
    </xf>
    <xf numFmtId="164" fontId="263" fillId="34" borderId="0" xfId="0" applyNumberFormat="1" applyFont="1" applyFill="1" applyBorder="1" applyAlignment="1">
      <alignment vertical="center"/>
    </xf>
    <xf numFmtId="3" fontId="262" fillId="34" borderId="0" xfId="0" applyNumberFormat="1" applyFont="1" applyFill="1" applyAlignment="1">
      <alignment vertical="center"/>
    </xf>
    <xf numFmtId="164" fontId="263" fillId="34" borderId="0" xfId="0" applyNumberFormat="1" applyFont="1" applyFill="1" applyAlignment="1">
      <alignment vertical="center"/>
    </xf>
    <xf numFmtId="0" fontId="235" fillId="0" borderId="0" xfId="0" applyFont="1" applyBorder="1"/>
    <xf numFmtId="0" fontId="264" fillId="4" borderId="0" xfId="0" applyNumberFormat="1" applyFont="1" applyFill="1" applyBorder="1" applyAlignment="1">
      <alignment horizontal="center" vertical="center"/>
    </xf>
    <xf numFmtId="0" fontId="235" fillId="4" borderId="0" xfId="0" applyFont="1" applyFill="1" applyBorder="1"/>
    <xf numFmtId="0" fontId="235" fillId="5" borderId="0" xfId="0" applyFont="1" applyFill="1"/>
    <xf numFmtId="0" fontId="235" fillId="5" borderId="0" xfId="0" applyFont="1" applyFill="1" applyAlignment="1">
      <alignment horizontal="right"/>
    </xf>
    <xf numFmtId="0" fontId="235" fillId="4" borderId="0" xfId="0" applyFont="1" applyFill="1"/>
    <xf numFmtId="3" fontId="235" fillId="4" borderId="0" xfId="0" applyNumberFormat="1" applyFont="1" applyFill="1" applyBorder="1" applyAlignment="1">
      <alignment horizontal="center"/>
    </xf>
    <xf numFmtId="0" fontId="235" fillId="0" borderId="0" xfId="0" applyFont="1" applyAlignment="1">
      <alignment horizontal="left"/>
    </xf>
    <xf numFmtId="3" fontId="235" fillId="4" borderId="0" xfId="0" applyNumberFormat="1" applyFont="1" applyFill="1" applyBorder="1" applyAlignment="1">
      <alignment horizontal="center" vertical="center"/>
    </xf>
    <xf numFmtId="0" fontId="234" fillId="4" borderId="0" xfId="0" applyFont="1" applyFill="1"/>
    <xf numFmtId="0" fontId="236" fillId="4" borderId="0" xfId="0" applyFont="1" applyFill="1" applyBorder="1"/>
    <xf numFmtId="0" fontId="236" fillId="0" borderId="0" xfId="0" applyFont="1" applyBorder="1"/>
    <xf numFmtId="0" fontId="268" fillId="63" borderId="50" xfId="0" applyFont="1" applyFill="1" applyBorder="1" applyAlignment="1">
      <alignment horizontal="left" vertical="center"/>
    </xf>
    <xf numFmtId="0" fontId="268" fillId="63" borderId="51" xfId="0" applyFont="1" applyFill="1" applyBorder="1" applyAlignment="1">
      <alignment horizontal="left" vertical="center"/>
    </xf>
    <xf numFmtId="0" fontId="235" fillId="0" borderId="50" xfId="0" applyFont="1" applyBorder="1" applyAlignment="1">
      <alignment horizontal="left" vertical="center"/>
    </xf>
    <xf numFmtId="0" fontId="235" fillId="0" borderId="51" xfId="0" applyFont="1" applyBorder="1" applyAlignment="1">
      <alignment horizontal="left" vertical="center"/>
    </xf>
    <xf numFmtId="9" fontId="235" fillId="0" borderId="53" xfId="1" applyNumberFormat="1" applyFont="1" applyBorder="1" applyAlignment="1">
      <alignment horizontal="center" vertical="center"/>
    </xf>
    <xf numFmtId="0" fontId="235" fillId="62" borderId="50" xfId="0" applyFont="1" applyFill="1" applyBorder="1" applyAlignment="1">
      <alignment horizontal="left" vertical="center"/>
    </xf>
    <xf numFmtId="0" fontId="235" fillId="62" borderId="51" xfId="0" applyFont="1" applyFill="1" applyBorder="1" applyAlignment="1">
      <alignment horizontal="left" vertical="center"/>
    </xf>
    <xf numFmtId="9" fontId="235" fillId="62" borderId="53" xfId="1" applyNumberFormat="1" applyFont="1" applyFill="1" applyBorder="1" applyAlignment="1">
      <alignment horizontal="center" vertical="center"/>
    </xf>
    <xf numFmtId="0" fontId="236" fillId="0" borderId="0" xfId="0" applyFont="1" applyBorder="1" applyAlignment="1">
      <alignment horizontal="left" vertical="center"/>
    </xf>
    <xf numFmtId="0" fontId="235" fillId="0" borderId="0" xfId="0" applyFont="1" applyBorder="1" applyAlignment="1">
      <alignment horizontal="left" vertical="center"/>
    </xf>
    <xf numFmtId="0" fontId="268" fillId="63" borderId="0" xfId="0" applyFont="1" applyFill="1" applyAlignment="1">
      <alignment horizontal="center" vertical="center"/>
    </xf>
    <xf numFmtId="0" fontId="235" fillId="0" borderId="0" xfId="0" applyFont="1" applyFill="1" applyBorder="1" applyAlignment="1">
      <alignment horizontal="left" vertical="center"/>
    </xf>
    <xf numFmtId="9" fontId="235" fillId="0" borderId="0" xfId="1" applyFont="1" applyFill="1" applyBorder="1" applyAlignment="1">
      <alignment horizontal="center" vertical="center"/>
    </xf>
    <xf numFmtId="0" fontId="235" fillId="0" borderId="0" xfId="0" applyFont="1" applyAlignment="1">
      <alignment horizontal="left" vertical="center"/>
    </xf>
    <xf numFmtId="9" fontId="235" fillId="0" borderId="0" xfId="1" applyFont="1" applyFill="1" applyBorder="1" applyAlignment="1">
      <alignment horizontal="left" vertical="center"/>
    </xf>
    <xf numFmtId="0" fontId="268" fillId="63" borderId="52" xfId="0" applyFont="1" applyFill="1" applyBorder="1" applyAlignment="1">
      <alignment horizontal="left" vertical="center"/>
    </xf>
    <xf numFmtId="0" fontId="235" fillId="0" borderId="52" xfId="0" applyFont="1" applyBorder="1" applyAlignment="1">
      <alignment horizontal="left" vertical="center"/>
    </xf>
    <xf numFmtId="0" fontId="235" fillId="62" borderId="52" xfId="0" applyFont="1" applyFill="1" applyBorder="1" applyAlignment="1">
      <alignment horizontal="left" vertical="center"/>
    </xf>
    <xf numFmtId="0" fontId="269" fillId="0" borderId="0" xfId="0" applyFont="1" applyBorder="1"/>
    <xf numFmtId="17" fontId="56" fillId="0" borderId="0" xfId="0" quotePrefix="1" applyNumberFormat="1" applyFont="1" applyFill="1" applyBorder="1" applyAlignment="1">
      <alignment horizontal="center" vertical="center"/>
    </xf>
    <xf numFmtId="0" fontId="56" fillId="0" borderId="0" xfId="0" applyFont="1" applyFill="1" applyBorder="1" applyAlignment="1">
      <alignment horizontal="center" vertical="center"/>
    </xf>
    <xf numFmtId="17" fontId="56" fillId="0" borderId="57" xfId="0" quotePrefix="1" applyNumberFormat="1" applyFont="1" applyFill="1" applyBorder="1" applyAlignment="1">
      <alignment horizontal="center" vertical="center"/>
    </xf>
    <xf numFmtId="0" fontId="56" fillId="5" borderId="57" xfId="0" applyFont="1" applyFill="1" applyBorder="1" applyAlignment="1">
      <alignment horizontal="center" vertical="center"/>
    </xf>
    <xf numFmtId="0" fontId="235" fillId="5" borderId="0" xfId="0" applyFont="1" applyFill="1" applyBorder="1" applyAlignment="1">
      <alignment vertical="center"/>
    </xf>
    <xf numFmtId="0" fontId="236" fillId="5" borderId="0" xfId="0" applyFont="1" applyFill="1" applyBorder="1" applyAlignment="1">
      <alignment vertical="center"/>
    </xf>
    <xf numFmtId="164" fontId="236" fillId="0" borderId="0" xfId="0" applyNumberFormat="1" applyFont="1" applyFill="1" applyBorder="1" applyAlignment="1">
      <alignment vertical="center"/>
    </xf>
    <xf numFmtId="164" fontId="263" fillId="0" borderId="0" xfId="0" applyNumberFormat="1" applyFont="1" applyFill="1" applyBorder="1" applyAlignment="1">
      <alignment vertical="center"/>
    </xf>
    <xf numFmtId="9" fontId="235" fillId="5" borderId="0" xfId="1" applyFont="1" applyFill="1" applyAlignment="1">
      <alignment horizontal="left"/>
    </xf>
    <xf numFmtId="0" fontId="236" fillId="5" borderId="0" xfId="0" applyFont="1" applyFill="1"/>
    <xf numFmtId="9" fontId="235" fillId="5" borderId="0" xfId="1" applyFont="1" applyFill="1"/>
    <xf numFmtId="0" fontId="235" fillId="5" borderId="0" xfId="0" applyFont="1" applyFill="1" applyBorder="1"/>
    <xf numFmtId="0" fontId="235" fillId="5" borderId="0" xfId="0" applyFont="1" applyFill="1" applyBorder="1" applyAlignment="1">
      <alignment horizontal="right"/>
    </xf>
    <xf numFmtId="3" fontId="0" fillId="0" borderId="0" xfId="0" applyNumberFormat="1" applyBorder="1" applyAlignment="1">
      <alignment horizontal="right" vertical="center"/>
    </xf>
    <xf numFmtId="10" fontId="0" fillId="0" borderId="0" xfId="1" applyNumberFormat="1" applyFont="1" applyBorder="1" applyAlignment="1">
      <alignment horizontal="right" vertical="center"/>
    </xf>
    <xf numFmtId="0" fontId="174" fillId="0" borderId="0" xfId="9208" applyBorder="1" applyAlignment="1">
      <alignment horizontal="right" vertical="center"/>
    </xf>
    <xf numFmtId="0" fontId="0" fillId="0" borderId="0" xfId="0" applyBorder="1" applyAlignment="1">
      <alignment horizontal="right" vertical="center"/>
    </xf>
    <xf numFmtId="0" fontId="270" fillId="0" borderId="0" xfId="0" applyFont="1" applyFill="1" applyBorder="1" applyAlignment="1">
      <alignment horizontal="right" vertical="center" wrapText="1"/>
    </xf>
    <xf numFmtId="0" fontId="271" fillId="0" borderId="0" xfId="0" applyFont="1" applyBorder="1" applyAlignment="1"/>
    <xf numFmtId="0" fontId="3" fillId="0" borderId="0" xfId="0" applyFont="1" applyBorder="1"/>
    <xf numFmtId="0" fontId="3" fillId="0" borderId="0" xfId="0" applyFont="1" applyFill="1" applyBorder="1"/>
    <xf numFmtId="0" fontId="271" fillId="0" borderId="15" xfId="0" applyFont="1" applyBorder="1" applyAlignment="1">
      <alignment wrapText="1"/>
    </xf>
    <xf numFmtId="0" fontId="271" fillId="0" borderId="49" xfId="0" applyFont="1" applyBorder="1" applyAlignment="1">
      <alignment wrapText="1"/>
    </xf>
    <xf numFmtId="0" fontId="271" fillId="0" borderId="0" xfId="0" applyFont="1" applyBorder="1" applyAlignment="1">
      <alignment vertical="center" wrapText="1"/>
    </xf>
    <xf numFmtId="0" fontId="271" fillId="0" borderId="47" xfId="0" applyFont="1" applyBorder="1" applyAlignment="1">
      <alignment vertical="center" wrapText="1"/>
    </xf>
    <xf numFmtId="3" fontId="235" fillId="5" borderId="0" xfId="0" applyNumberFormat="1" applyFont="1" applyFill="1" applyBorder="1" applyAlignment="1">
      <alignment vertical="center"/>
    </xf>
    <xf numFmtId="0" fontId="236" fillId="0" borderId="0" xfId="0" applyFont="1" applyAlignment="1">
      <alignment horizontal="left"/>
    </xf>
    <xf numFmtId="0" fontId="0" fillId="0" borderId="4" xfId="0" applyBorder="1"/>
    <xf numFmtId="0" fontId="236" fillId="0" borderId="58" xfId="0" applyFont="1" applyFill="1" applyBorder="1" applyAlignment="1">
      <alignment vertical="center"/>
    </xf>
    <xf numFmtId="0" fontId="174" fillId="0" borderId="0" xfId="9208" applyAlignment="1">
      <alignment vertical="center"/>
    </xf>
    <xf numFmtId="358" fontId="235" fillId="0" borderId="0" xfId="0" applyNumberFormat="1" applyFont="1" applyAlignment="1">
      <alignment horizontal="center" vertical="center"/>
    </xf>
    <xf numFmtId="0" fontId="235" fillId="0" borderId="0" xfId="0" applyNumberFormat="1" applyFont="1" applyFill="1" applyAlignment="1">
      <alignment horizontal="center" vertical="center"/>
    </xf>
    <xf numFmtId="0" fontId="268" fillId="63" borderId="51" xfId="0" applyFont="1" applyFill="1" applyBorder="1" applyAlignment="1">
      <alignment horizontal="center" vertical="center"/>
    </xf>
    <xf numFmtId="9" fontId="235" fillId="0" borderId="51" xfId="1" applyNumberFormat="1" applyFont="1" applyBorder="1" applyAlignment="1">
      <alignment horizontal="center" vertical="center"/>
    </xf>
    <xf numFmtId="9" fontId="235" fillId="62" borderId="51" xfId="1" applyNumberFormat="1" applyFont="1" applyFill="1" applyBorder="1" applyAlignment="1">
      <alignment horizontal="center" vertical="center"/>
    </xf>
    <xf numFmtId="3" fontId="0" fillId="0" borderId="0" xfId="0" applyNumberFormat="1"/>
    <xf numFmtId="17" fontId="261" fillId="0" borderId="59" xfId="0" applyNumberFormat="1" applyFont="1" applyFill="1" applyBorder="1" applyAlignment="1">
      <alignment horizontal="center" vertical="center"/>
    </xf>
    <xf numFmtId="358" fontId="233" fillId="0" borderId="0" xfId="5476" applyNumberFormat="1" applyFont="1" applyFill="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358" fontId="233" fillId="0" borderId="0" xfId="0" applyNumberFormat="1" applyFont="1" applyAlignment="1">
      <alignment horizontal="center" vertical="center"/>
    </xf>
    <xf numFmtId="0" fontId="0" fillId="4" borderId="0" xfId="0" applyFill="1" applyAlignment="1">
      <alignment horizontal="center" vertical="center"/>
    </xf>
    <xf numFmtId="0" fontId="0" fillId="0" borderId="0" xfId="0" applyFill="1" applyAlignment="1">
      <alignment horizontal="center" vertical="center"/>
    </xf>
    <xf numFmtId="164" fontId="236" fillId="4" borderId="0" xfId="0" applyNumberFormat="1" applyFont="1" applyFill="1" applyBorder="1" applyAlignment="1">
      <alignment horizontal="center" vertical="center"/>
    </xf>
    <xf numFmtId="164" fontId="236" fillId="5" borderId="0" xfId="0" applyNumberFormat="1" applyFont="1" applyFill="1" applyBorder="1" applyAlignment="1">
      <alignment horizontal="center" vertical="center"/>
    </xf>
    <xf numFmtId="164" fontId="235" fillId="4" borderId="0" xfId="0" applyNumberFormat="1" applyFont="1" applyFill="1" applyBorder="1" applyAlignment="1">
      <alignment horizontal="center" vertical="center"/>
    </xf>
    <xf numFmtId="164" fontId="235" fillId="5" borderId="0" xfId="0" applyNumberFormat="1" applyFont="1" applyFill="1" applyBorder="1" applyAlignment="1">
      <alignment horizontal="center" vertical="center"/>
    </xf>
    <xf numFmtId="164" fontId="235" fillId="0" borderId="0" xfId="0" applyNumberFormat="1" applyFont="1" applyFill="1" applyBorder="1" applyAlignment="1">
      <alignment horizontal="center" vertical="center"/>
    </xf>
    <xf numFmtId="164" fontId="262" fillId="4" borderId="0" xfId="0" applyNumberFormat="1" applyFont="1" applyFill="1" applyBorder="1" applyAlignment="1">
      <alignment horizontal="center" vertical="center"/>
    </xf>
    <xf numFmtId="164" fontId="262" fillId="0" borderId="0" xfId="0" applyNumberFormat="1" applyFont="1" applyFill="1" applyBorder="1" applyAlignment="1">
      <alignment horizontal="center" vertical="center"/>
    </xf>
    <xf numFmtId="0" fontId="0" fillId="0" borderId="0" xfId="0" applyBorder="1" applyAlignment="1">
      <alignment horizontal="center" vertical="center"/>
    </xf>
    <xf numFmtId="0" fontId="0" fillId="4" borderId="0" xfId="0" applyFill="1" applyBorder="1" applyAlignment="1">
      <alignment horizontal="center" vertical="center"/>
    </xf>
    <xf numFmtId="164" fontId="0" fillId="0" borderId="0" xfId="0" applyNumberFormat="1" applyBorder="1" applyAlignment="1">
      <alignment horizontal="center" vertical="center"/>
    </xf>
    <xf numFmtId="9" fontId="0" fillId="0" borderId="0" xfId="1" applyFont="1" applyBorder="1" applyAlignment="1">
      <alignment horizontal="center" vertical="center"/>
    </xf>
    <xf numFmtId="0" fontId="235" fillId="0" borderId="0" xfId="0" applyFont="1" applyFill="1" applyAlignment="1">
      <alignment horizontal="center" vertical="center"/>
    </xf>
    <xf numFmtId="0" fontId="235" fillId="4" borderId="0" xfId="0" applyFont="1" applyFill="1" applyBorder="1" applyAlignment="1">
      <alignment horizontal="center" vertical="center"/>
    </xf>
    <xf numFmtId="3" fontId="235" fillId="5" borderId="0" xfId="0" applyNumberFormat="1" applyFont="1" applyFill="1" applyBorder="1" applyAlignment="1">
      <alignment horizontal="center" vertical="center"/>
    </xf>
    <xf numFmtId="0" fontId="267" fillId="4" borderId="0" xfId="0" applyFont="1" applyFill="1" applyBorder="1" applyAlignment="1">
      <alignment horizontal="center" vertical="center"/>
    </xf>
    <xf numFmtId="3" fontId="235" fillId="0" borderId="0" xfId="0" applyNumberFormat="1" applyFont="1" applyBorder="1" applyAlignment="1">
      <alignment horizontal="center" vertical="center"/>
    </xf>
    <xf numFmtId="3" fontId="267" fillId="4" borderId="0" xfId="0" applyNumberFormat="1" applyFont="1" applyFill="1" applyBorder="1" applyAlignment="1">
      <alignment horizontal="center" vertical="center"/>
    </xf>
    <xf numFmtId="3" fontId="267" fillId="5" borderId="0" xfId="0" applyNumberFormat="1" applyFont="1" applyFill="1" applyBorder="1" applyAlignment="1">
      <alignment horizontal="center" vertical="center"/>
    </xf>
    <xf numFmtId="9" fontId="235" fillId="0" borderId="0" xfId="1" applyFont="1" applyBorder="1" applyAlignment="1">
      <alignment horizontal="center" vertical="center"/>
    </xf>
    <xf numFmtId="9" fontId="235" fillId="5" borderId="0" xfId="1" applyFont="1" applyFill="1" applyBorder="1" applyAlignment="1">
      <alignment horizontal="center" vertical="center"/>
    </xf>
    <xf numFmtId="3" fontId="235" fillId="0" borderId="0" xfId="0" applyNumberFormat="1" applyFont="1" applyFill="1" applyBorder="1" applyAlignment="1">
      <alignment horizontal="center" vertical="center"/>
    </xf>
    <xf numFmtId="164" fontId="263"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164" fontId="236" fillId="0" borderId="0" xfId="0" applyNumberFormat="1" applyFont="1" applyFill="1" applyBorder="1" applyAlignment="1">
      <alignment horizontal="center" vertical="center"/>
    </xf>
    <xf numFmtId="166" fontId="266" fillId="0" borderId="0" xfId="0" applyNumberFormat="1" applyFont="1" applyFill="1" applyBorder="1" applyAlignment="1">
      <alignment horizontal="center" vertical="center"/>
    </xf>
    <xf numFmtId="0" fontId="235" fillId="0" borderId="0" xfId="0" applyFont="1" applyFill="1" applyBorder="1" applyAlignment="1">
      <alignment horizontal="center" vertical="center"/>
    </xf>
    <xf numFmtId="358" fontId="233" fillId="0" borderId="0" xfId="0" applyNumberFormat="1" applyFont="1" applyFill="1" applyBorder="1" applyAlignment="1">
      <alignment horizontal="center" vertical="center"/>
    </xf>
    <xf numFmtId="358" fontId="237" fillId="0" borderId="0" xfId="0" applyNumberFormat="1" applyFont="1" applyFill="1" applyBorder="1" applyAlignment="1">
      <alignment horizontal="center" vertical="center"/>
    </xf>
    <xf numFmtId="3" fontId="262" fillId="0" borderId="0" xfId="0" applyNumberFormat="1" applyFont="1" applyFill="1" applyBorder="1" applyAlignment="1">
      <alignment horizontal="center" vertical="center"/>
    </xf>
    <xf numFmtId="0" fontId="235" fillId="0" borderId="0" xfId="0" applyFont="1" applyBorder="1" applyAlignment="1">
      <alignment horizontal="center" vertical="center"/>
    </xf>
    <xf numFmtId="166" fontId="266" fillId="5" borderId="0" xfId="0" applyNumberFormat="1" applyFont="1" applyFill="1" applyBorder="1" applyAlignment="1">
      <alignment horizontal="center" vertical="center"/>
    </xf>
    <xf numFmtId="164" fontId="235" fillId="0" borderId="0" xfId="0" applyNumberFormat="1" applyFont="1" applyBorder="1" applyAlignment="1">
      <alignment horizontal="center" vertical="center"/>
    </xf>
    <xf numFmtId="9" fontId="262" fillId="0" borderId="0" xfId="1" applyFont="1" applyFill="1" applyBorder="1" applyAlignment="1">
      <alignment horizontal="center" vertical="center"/>
    </xf>
    <xf numFmtId="166" fontId="266" fillId="0" borderId="0" xfId="0" applyNumberFormat="1" applyFont="1" applyBorder="1" applyAlignment="1">
      <alignment horizontal="center" vertical="center"/>
    </xf>
    <xf numFmtId="3" fontId="235" fillId="0" borderId="0" xfId="0" applyNumberFormat="1" applyFont="1" applyBorder="1" applyAlignment="1">
      <alignment vertical="center"/>
    </xf>
    <xf numFmtId="164" fontId="236" fillId="5" borderId="0" xfId="0" applyNumberFormat="1" applyFont="1" applyFill="1" applyBorder="1" applyAlignment="1">
      <alignment vertical="center"/>
    </xf>
    <xf numFmtId="164" fontId="236" fillId="4" borderId="0" xfId="0" applyNumberFormat="1" applyFont="1" applyFill="1" applyBorder="1" applyAlignment="1">
      <alignment vertical="center"/>
    </xf>
    <xf numFmtId="0" fontId="235" fillId="0" borderId="0" xfId="0" applyFont="1" applyFill="1" applyBorder="1" applyAlignment="1">
      <alignment vertical="center"/>
    </xf>
    <xf numFmtId="3" fontId="235" fillId="4" borderId="0" xfId="0" applyNumberFormat="1" applyFont="1" applyFill="1" applyBorder="1" applyAlignment="1">
      <alignment vertical="center"/>
    </xf>
    <xf numFmtId="0" fontId="236" fillId="0" borderId="0" xfId="0" applyFont="1" applyFill="1" applyBorder="1" applyAlignment="1">
      <alignment vertical="center"/>
    </xf>
    <xf numFmtId="3" fontId="236" fillId="0" borderId="0" xfId="0" applyNumberFormat="1" applyFont="1" applyFill="1" applyBorder="1" applyAlignment="1">
      <alignment horizontal="center" vertical="center"/>
    </xf>
    <xf numFmtId="3" fontId="236" fillId="5" borderId="0" xfId="0" applyNumberFormat="1" applyFont="1" applyFill="1" applyBorder="1" applyAlignment="1">
      <alignment horizontal="center" vertical="center"/>
    </xf>
    <xf numFmtId="3" fontId="236" fillId="4" borderId="0" xfId="0" applyNumberFormat="1" applyFont="1" applyFill="1" applyBorder="1" applyAlignment="1">
      <alignment horizontal="center" vertical="center"/>
    </xf>
    <xf numFmtId="212" fontId="235" fillId="0" borderId="0" xfId="0" applyNumberFormat="1" applyFont="1" applyFill="1" applyBorder="1" applyAlignment="1">
      <alignment horizontal="center" vertical="center"/>
    </xf>
    <xf numFmtId="358" fontId="235" fillId="0" borderId="0" xfId="0" applyNumberFormat="1" applyFont="1" applyBorder="1" applyAlignment="1">
      <alignment horizontal="center" vertical="center"/>
    </xf>
    <xf numFmtId="358" fontId="233" fillId="0" borderId="0" xfId="0" applyNumberFormat="1" applyFont="1" applyBorder="1" applyAlignment="1">
      <alignment horizontal="center" vertical="center"/>
    </xf>
    <xf numFmtId="358" fontId="233" fillId="5" borderId="0" xfId="0" applyNumberFormat="1" applyFont="1" applyFill="1" applyBorder="1" applyAlignment="1">
      <alignment horizontal="center" vertical="center"/>
    </xf>
    <xf numFmtId="358" fontId="237" fillId="0" borderId="0" xfId="0" applyNumberFormat="1" applyFont="1" applyBorder="1" applyAlignment="1">
      <alignment horizontal="center" vertical="center"/>
    </xf>
    <xf numFmtId="358" fontId="237" fillId="5" borderId="0" xfId="0" applyNumberFormat="1" applyFont="1" applyFill="1" applyBorder="1" applyAlignment="1">
      <alignment horizontal="center" vertical="center"/>
    </xf>
    <xf numFmtId="9" fontId="76" fillId="4" borderId="0" xfId="1" applyFont="1" applyFill="1" applyBorder="1" applyAlignment="1">
      <alignment horizontal="center" vertical="center"/>
    </xf>
    <xf numFmtId="166" fontId="217" fillId="4" borderId="0" xfId="1" applyNumberFormat="1" applyFont="1" applyFill="1" applyBorder="1" applyAlignment="1">
      <alignment horizontal="center" vertical="center"/>
    </xf>
    <xf numFmtId="3" fontId="233" fillId="0" borderId="0" xfId="0" applyNumberFormat="1" applyFont="1" applyBorder="1" applyAlignment="1">
      <alignment horizontal="center" vertical="center"/>
    </xf>
    <xf numFmtId="358" fontId="233" fillId="4" borderId="0" xfId="0" applyNumberFormat="1" applyFont="1" applyFill="1" applyBorder="1" applyAlignment="1">
      <alignment horizontal="center" vertical="center"/>
    </xf>
    <xf numFmtId="3" fontId="233" fillId="0" borderId="0" xfId="0" applyNumberFormat="1" applyFont="1" applyFill="1" applyBorder="1" applyAlignment="1">
      <alignment horizontal="center" vertical="center"/>
    </xf>
    <xf numFmtId="0" fontId="3" fillId="0" borderId="0" xfId="0" applyFont="1" applyBorder="1" applyAlignment="1">
      <alignment horizontal="center" vertical="center"/>
    </xf>
    <xf numFmtId="0" fontId="236" fillId="4" borderId="0" xfId="0" applyFont="1" applyFill="1" applyBorder="1" applyAlignment="1">
      <alignment horizontal="center" vertical="center"/>
    </xf>
    <xf numFmtId="267" fontId="3" fillId="0" borderId="0" xfId="0" applyNumberFormat="1" applyFont="1" applyBorder="1" applyAlignment="1">
      <alignment horizontal="center" vertical="center"/>
    </xf>
    <xf numFmtId="3" fontId="262" fillId="0" borderId="0" xfId="0" applyNumberFormat="1" applyFont="1" applyBorder="1" applyAlignment="1">
      <alignment horizontal="center" vertical="center"/>
    </xf>
    <xf numFmtId="358" fontId="262" fillId="5" borderId="0" xfId="0" applyNumberFormat="1" applyFont="1" applyFill="1" applyBorder="1" applyAlignment="1">
      <alignment horizontal="center" vertical="center"/>
    </xf>
    <xf numFmtId="9" fontId="262" fillId="4" borderId="0" xfId="1" applyFont="1" applyFill="1" applyBorder="1" applyAlignment="1">
      <alignment horizontal="center" vertical="center"/>
    </xf>
    <xf numFmtId="166" fontId="235" fillId="4" borderId="0" xfId="1" applyNumberFormat="1" applyFont="1" applyFill="1" applyBorder="1" applyAlignment="1">
      <alignment horizontal="center" vertical="center"/>
    </xf>
    <xf numFmtId="358" fontId="262" fillId="4" borderId="0" xfId="0" applyNumberFormat="1" applyFont="1" applyFill="1" applyBorder="1" applyAlignment="1">
      <alignment horizontal="center" vertical="center"/>
    </xf>
    <xf numFmtId="358" fontId="0" fillId="0" borderId="0" xfId="0" applyNumberFormat="1" applyFill="1" applyBorder="1" applyAlignment="1">
      <alignment horizontal="center" vertical="center"/>
    </xf>
    <xf numFmtId="9" fontId="235" fillId="4" borderId="0" xfId="1" applyNumberFormat="1" applyFont="1" applyFill="1" applyBorder="1" applyAlignment="1">
      <alignment horizontal="center" vertical="center"/>
    </xf>
    <xf numFmtId="3" fontId="0" fillId="0" borderId="0" xfId="0" applyNumberFormat="1" applyBorder="1" applyAlignment="1">
      <alignment horizontal="center" vertical="center"/>
    </xf>
    <xf numFmtId="9" fontId="235" fillId="4" borderId="0" xfId="1" applyFont="1" applyFill="1" applyBorder="1" applyAlignment="1">
      <alignment horizontal="center" vertical="center"/>
    </xf>
    <xf numFmtId="17" fontId="56" fillId="4" borderId="0" xfId="0" quotePrefix="1" applyNumberFormat="1" applyFont="1" applyFill="1" applyBorder="1" applyAlignment="1">
      <alignment horizontal="center" vertical="center"/>
    </xf>
    <xf numFmtId="17" fontId="56" fillId="4" borderId="57" xfId="0" quotePrefix="1" applyNumberFormat="1" applyFont="1" applyFill="1" applyBorder="1" applyAlignment="1">
      <alignment horizontal="center" vertical="center"/>
    </xf>
    <xf numFmtId="166" fontId="266" fillId="4" borderId="0" xfId="0" applyNumberFormat="1" applyFont="1" applyFill="1" applyBorder="1" applyAlignment="1">
      <alignment horizontal="center" vertical="center"/>
    </xf>
    <xf numFmtId="358" fontId="237" fillId="4" borderId="0" xfId="0" applyNumberFormat="1" applyFont="1" applyFill="1" applyBorder="1" applyAlignment="1">
      <alignment horizontal="center" vertical="center"/>
    </xf>
    <xf numFmtId="3" fontId="262" fillId="4" borderId="0" xfId="0" applyNumberFormat="1" applyFont="1" applyFill="1" applyBorder="1" applyAlignment="1">
      <alignment horizontal="center" vertical="center"/>
    </xf>
    <xf numFmtId="0" fontId="0" fillId="0" borderId="0" xfId="0"/>
    <xf numFmtId="3" fontId="262" fillId="0" borderId="0" xfId="0" applyNumberFormat="1" applyFont="1" applyFill="1" applyAlignment="1">
      <alignment horizontal="center" vertical="center"/>
    </xf>
    <xf numFmtId="3" fontId="262" fillId="0" borderId="0" xfId="0" applyNumberFormat="1" applyFont="1" applyAlignment="1">
      <alignment horizontal="center" vertical="center"/>
    </xf>
    <xf numFmtId="3" fontId="235" fillId="0" borderId="0" xfId="0" applyNumberFormat="1" applyFont="1" applyAlignment="1">
      <alignment horizontal="center" vertical="center"/>
    </xf>
    <xf numFmtId="0" fontId="235" fillId="0" borderId="3" xfId="0" applyFont="1" applyBorder="1" applyAlignment="1">
      <alignment horizontal="center" vertical="center"/>
    </xf>
    <xf numFmtId="0" fontId="236" fillId="0" borderId="0" xfId="0" applyFont="1" applyFill="1" applyAlignment="1">
      <alignment horizontal="center" vertical="center"/>
    </xf>
    <xf numFmtId="267" fontId="235" fillId="0" borderId="0" xfId="0" applyNumberFormat="1" applyFont="1" applyFill="1" applyBorder="1" applyAlignment="1">
      <alignment horizontal="center" vertical="center"/>
    </xf>
    <xf numFmtId="4" fontId="236" fillId="0" borderId="0" xfId="0" applyNumberFormat="1" applyFont="1" applyFill="1" applyBorder="1" applyAlignment="1">
      <alignment horizontal="center" vertical="center"/>
    </xf>
    <xf numFmtId="212" fontId="3" fillId="0" borderId="0" xfId="0" applyNumberFormat="1" applyFont="1" applyBorder="1" applyAlignment="1">
      <alignment horizontal="center" vertical="center"/>
    </xf>
    <xf numFmtId="358" fontId="0" fillId="0" borderId="0" xfId="0" applyNumberFormat="1" applyBorder="1"/>
    <xf numFmtId="0" fontId="268" fillId="63" borderId="0" xfId="0" applyFont="1" applyFill="1" applyBorder="1" applyAlignment="1">
      <alignment horizontal="left" vertical="center"/>
    </xf>
    <xf numFmtId="358" fontId="262" fillId="0" borderId="0" xfId="0" applyNumberFormat="1" applyFont="1" applyFill="1" applyBorder="1" applyAlignment="1">
      <alignment horizontal="center" vertical="center"/>
    </xf>
    <xf numFmtId="0" fontId="174" fillId="0" borderId="0" xfId="9080" applyFont="1" applyBorder="1" applyAlignment="1" applyProtection="1"/>
    <xf numFmtId="0" fontId="271" fillId="0" borderId="46" xfId="0" applyFont="1" applyBorder="1" applyAlignment="1">
      <alignment vertical="center" wrapText="1"/>
    </xf>
    <xf numFmtId="0" fontId="271" fillId="0" borderId="48" xfId="0" applyFont="1" applyBorder="1" applyAlignment="1">
      <alignment wrapText="1"/>
    </xf>
    <xf numFmtId="0" fontId="234" fillId="4" borderId="0" xfId="0" applyFont="1" applyFill="1" applyAlignment="1">
      <alignment horizontal="left"/>
    </xf>
    <xf numFmtId="0" fontId="234" fillId="0" borderId="0" xfId="0" applyFont="1" applyAlignment="1">
      <alignment horizontal="left"/>
    </xf>
    <xf numFmtId="0" fontId="236" fillId="0" borderId="0" xfId="0" applyFont="1" applyFill="1" applyAlignment="1">
      <alignment horizontal="left"/>
    </xf>
    <xf numFmtId="0" fontId="235" fillId="0" borderId="0" xfId="0" applyFont="1" applyFill="1" applyAlignment="1">
      <alignment horizontal="left"/>
    </xf>
    <xf numFmtId="0" fontId="234" fillId="0" borderId="0" xfId="0" applyFont="1" applyFill="1" applyAlignment="1">
      <alignment horizontal="left"/>
    </xf>
    <xf numFmtId="0" fontId="7" fillId="0" borderId="0" xfId="0" applyFont="1" applyAlignment="1">
      <alignment vertical="center" wrapText="1"/>
    </xf>
    <xf numFmtId="0" fontId="236" fillId="0" borderId="0" xfId="0" applyFont="1" applyFill="1" applyBorder="1"/>
    <xf numFmtId="0" fontId="235" fillId="0" borderId="0" xfId="0" applyFont="1" applyFill="1" applyBorder="1"/>
    <xf numFmtId="0" fontId="235" fillId="0" borderId="0" xfId="0" applyFont="1" applyFill="1" applyAlignment="1">
      <alignment horizontal="right"/>
    </xf>
    <xf numFmtId="0" fontId="235" fillId="0" borderId="0" xfId="0" applyFont="1" applyFill="1" applyBorder="1" applyAlignment="1">
      <alignment horizontal="right"/>
    </xf>
    <xf numFmtId="0" fontId="235" fillId="0" borderId="0" xfId="0" applyFont="1" applyFill="1" applyAlignment="1">
      <alignment vertical="center"/>
    </xf>
    <xf numFmtId="0" fontId="174" fillId="0" borderId="0" xfId="9080" applyFont="1" applyBorder="1" applyAlignment="1" applyProtection="1"/>
    <xf numFmtId="0" fontId="236" fillId="5" borderId="63" xfId="0" applyFont="1" applyFill="1" applyBorder="1" applyAlignment="1">
      <alignment vertical="center"/>
    </xf>
    <xf numFmtId="0" fontId="234" fillId="4" borderId="0" xfId="0" applyFont="1" applyFill="1" applyAlignment="1">
      <alignment horizontal="left" vertical="center"/>
    </xf>
    <xf numFmtId="0" fontId="234" fillId="4" borderId="0" xfId="0" applyFont="1" applyFill="1" applyAlignment="1">
      <alignment vertical="center"/>
    </xf>
    <xf numFmtId="3" fontId="233" fillId="4" borderId="0" xfId="0" applyNumberFormat="1" applyFont="1" applyFill="1" applyBorder="1" applyAlignment="1">
      <alignment horizontal="center" vertical="center"/>
    </xf>
    <xf numFmtId="358" fontId="0" fillId="4" borderId="0" xfId="0" applyNumberFormat="1" applyFill="1" applyBorder="1" applyAlignment="1">
      <alignment horizontal="center" vertical="center"/>
    </xf>
    <xf numFmtId="0" fontId="174" fillId="0" borderId="0" xfId="9080" applyFont="1" applyBorder="1" applyAlignment="1" applyProtection="1"/>
    <xf numFmtId="0" fontId="174" fillId="0" borderId="0" xfId="9208"/>
    <xf numFmtId="0" fontId="174" fillId="0" borderId="0" xfId="9208" applyBorder="1" applyAlignment="1" applyProtection="1">
      <alignment horizontal="left"/>
    </xf>
    <xf numFmtId="0" fontId="271" fillId="0" borderId="0" xfId="0" applyFont="1" applyBorder="1" applyAlignment="1">
      <alignment horizontal="left" vertical="center" wrapText="1"/>
    </xf>
    <xf numFmtId="0" fontId="268" fillId="63" borderId="0" xfId="0" applyFont="1" applyFill="1" applyBorder="1" applyAlignment="1">
      <alignment horizontal="left" vertical="center"/>
    </xf>
    <xf numFmtId="0" fontId="235" fillId="0" borderId="0" xfId="0" applyFont="1" applyAlignment="1">
      <alignment horizontal="left" vertical="center" wrapText="1"/>
    </xf>
  </cellXfs>
  <cellStyles count="9376">
    <cellStyle name="_x0013_" xfId="5"/>
    <cellStyle name="-" xfId="6"/>
    <cellStyle name=" 1" xfId="7"/>
    <cellStyle name="_x000a_shell=progma" xfId="8"/>
    <cellStyle name="#" xfId="9"/>
    <cellStyle name="%" xfId="10"/>
    <cellStyle name="%.00" xfId="11"/>
    <cellStyle name="%_~1245251" xfId="12"/>
    <cellStyle name="%_Agenda Budget-Piano" xfId="13"/>
    <cellStyle name="%_Aggregato LAO_Agosto4" xfId="14"/>
    <cellStyle name="%_Argentina novembre 2004 x Emanuela_1" xfId="15"/>
    <cellStyle name="%_Base Dati Valori Actual" xfId="16"/>
    <cellStyle name="%_Base Dati Valori Forecast FY" xfId="17"/>
    <cellStyle name="%_Base Dati Valori Full Year" xfId="18"/>
    <cellStyle name="%_Base Dati Valori Piano" xfId="19"/>
    <cellStyle name="%_Base Dati Valori Year" xfId="20"/>
    <cellStyle name="%_Base Dati Valori YTD" xfId="21"/>
    <cellStyle name="%_Base dati YTD" xfId="22"/>
    <cellStyle name="%_BS 2002" xfId="23"/>
    <cellStyle name="%_BS Forecast 2002" xfId="24"/>
    <cellStyle name="%_BS Full Year 2001" xfId="25"/>
    <cellStyle name="%_BU Balance Sheets" xfId="26"/>
    <cellStyle name="%_BU Cash flow" xfId="27"/>
    <cellStyle name="%_BUDGET E PIANO IAS 2005_2007_Bolivia_1503_1" xfId="28"/>
    <cellStyle name="%_Cartel1" xfId="29"/>
    <cellStyle name="%_Cartel1_1" xfId="30"/>
    <cellStyle name="%_Cartel1_1_1° Margine YTD" xfId="31"/>
    <cellStyle name="%_Cartel1_1_2 - Data Book BU Plan 04_06-Financial Results-Nuovo" xfId="32"/>
    <cellStyle name="%_Cartel1_1_2 - Financial Results - BU Internet &amp; Media" xfId="33"/>
    <cellStyle name="%_Cartel1_1_3a - Consolidation Area Analysis" xfId="34"/>
    <cellStyle name="%_Cartel1_1_5 - Budget Investimenti Plan 04-06. TV_4_SENT" xfId="35"/>
    <cellStyle name="%_Cartel1_1_5 - Budget Investimenti Plan 04-06. TV_4_SENT1" xfId="36"/>
    <cellStyle name="%_Cartel1_1_7 - Data Book BU Plan 04_06-IM-KPI Metrics" xfId="37"/>
    <cellStyle name="%_Cartel1_1_Agenda Feb 2006" xfId="38"/>
    <cellStyle name="%_Cartel1_1_Aggregato LAO_Agosto4" xfId="39"/>
    <cellStyle name="%_Cartel1_1_Allegati Short Letter nov '05" xfId="40"/>
    <cellStyle name="%_Cartel1_1_Allegati Short Letter nov '05 (3)" xfId="41"/>
    <cellStyle name="%_Cartel1_1_Allegati Short Letter nov '05 (4)" xfId="42"/>
    <cellStyle name="%_Cartel1_1_Back up Ti Day" xfId="43"/>
    <cellStyle name="%_Cartel1_1_Backup presentazione bdg III versione" xfId="44"/>
    <cellStyle name="%_Cartel1_1_Base Dati Valori Actual" xfId="45"/>
    <cellStyle name="%_Cartel1_1_Base Dati Valori Bdg" xfId="46"/>
    <cellStyle name="%_Cartel1_1_Base Dati Valori Forecast FY" xfId="47"/>
    <cellStyle name="%_Cartel1_1_Base Dati Valori Full Year" xfId="48"/>
    <cellStyle name="%_Cartel1_1_Base Dati Valori Year" xfId="49"/>
    <cellStyle name="%_Cartel1_1_Base Dati Valori YTD" xfId="50"/>
    <cellStyle name="%_Cartel1_1_Base Dati Valori YTD_1° Margine YTD" xfId="51"/>
    <cellStyle name="%_Cartel1_1_Base Dati Valori YTD_Agenda Feb 2006" xfId="52"/>
    <cellStyle name="%_Cartel1_1_Base Dati Valori YTD_Allegati Short Letter nov '05" xfId="53"/>
    <cellStyle name="%_Cartel1_1_Base Dati Valori YTD_Allegati Short Letter nov '05 (3)" xfId="54"/>
    <cellStyle name="%_Cartel1_1_Base Dati Valori YTD_Allegati Short Letter nov '05 (4)" xfId="55"/>
    <cellStyle name="%_Cartel1_1_Base Dati Valori YTD_Back up Ti Day" xfId="56"/>
    <cellStyle name="%_Cartel1_1_Base Dati Valori YTD_Backup presentazione bdg III versione" xfId="57"/>
    <cellStyle name="%_Cartel1_1_Base Dati Valori YTD_Base Dati Valori Bdg" xfId="58"/>
    <cellStyle name="%_Cartel1_1_Base Dati Valori YTD_Book1" xfId="59"/>
    <cellStyle name="%_Cartel1_1_Base Dati Valori YTD_Book2" xfId="60"/>
    <cellStyle name="%_Cartel1_1_Base Dati Valori YTD_Brazil 2006_2008" xfId="61"/>
    <cellStyle name="%_Cartel1_1_Base Dati Valori YTD_Break-Up IT GAAP Euro 1" xfId="62"/>
    <cellStyle name="%_Cartel1_1_Base Dati Valori YTD_Break-Up IT GAAP Euro 2" xfId="63"/>
    <cellStyle name="%_Cartel1_1_Base Dati Valori YTD_BU_CHANGE_ANALYSIS_1 (2)" xfId="64"/>
    <cellStyle name="%_Cartel1_1_Base Dati Valori YTD_Budget &amp; Piano IAS_draft" xfId="65"/>
    <cellStyle name="%_Cartel1_1_Base Dati Valori YTD_Capex" xfId="66"/>
    <cellStyle name="%_Cartel1_1_Base Dati Valori YTD_Cartel1" xfId="67"/>
    <cellStyle name="%_Cartel1_1_Base Dati Valori YTD_Cartel1 (2)" xfId="68"/>
    <cellStyle name="%_Cartel1_1_Base Dati Valori YTD_Cartel1 (3)" xfId="69"/>
    <cellStyle name="%_Cartel1_1_Base Dati Valori YTD_Cartel1 (4)" xfId="70"/>
    <cellStyle name="%_Cartel1_1_Base Dati Valori YTD_Cartel2" xfId="71"/>
    <cellStyle name="%_Cartel1_1_Base Dati Valori YTD_Cash Costs " xfId="72"/>
    <cellStyle name="%_Cartel1_1_Base Dati Valori YTD_Cash Costs  (2)" xfId="73"/>
    <cellStyle name="%_Cartel1_1_Base Dati Valori YTD_Change vs LY" xfId="74"/>
    <cellStyle name="%_Cartel1_1_Base Dati Valori YTD_Commenti IAS 2004_2007newPER REPORT_vs1" xfId="75"/>
    <cellStyle name="%_Cartel1_1_Base Dati Valori YTD_Controllo Costi ITZ Mobile" xfId="76"/>
    <cellStyle name="%_Cartel1_1_Base Dati Valori YTD_Copia di ITZ e BRA new" xfId="77"/>
    <cellStyle name="%_Cartel1_1_Base Dati Valori YTD_COPIADILAVORO2004" xfId="78"/>
    <cellStyle name="%_Cartel1_1_Base Dati Valori YTD_DB Domestic Actual" xfId="79"/>
    <cellStyle name="%_Cartel1_1_Base Dati Valori YTD_EAP_GESTIONALE MOBILE marzo_Amedeo" xfId="80"/>
    <cellStyle name="%_Cartel1_1_Base Dati Valori YTD_ebit_month" xfId="81"/>
    <cellStyle name="%_Cartel1_1_Base Dati Valori YTD_EBITDA ANALYSIS DEC ytd_month" xfId="82"/>
    <cellStyle name="%_Cartel1_1_Base Dati Valori YTD_Econommico Agosto 2005" xfId="83"/>
    <cellStyle name="%_Cartel1_1_Base Dati Valori YTD_Econommico Dic '05_closing 1" xfId="84"/>
    <cellStyle name="%_Cartel1_1_Base Dati Valori YTD_Econommico Oct '05" xfId="85"/>
    <cellStyle name="%_Cartel1_1_Base Dati Valori YTD_Efficiency per presentazione 19nov" xfId="86"/>
    <cellStyle name="%_Cartel1_1_Base Dati Valori YTD_Euros Data Book Consolidado" xfId="87"/>
    <cellStyle name="%_Cartel1_1_Base Dati Valori YTD_Expenses" xfId="88"/>
    <cellStyle name="%_Cartel1_1_Base Dati Valori YTD_Financial  Disposal 005-20071" xfId="89"/>
    <cellStyle name="%_Cartel1_1_Base Dati Valori YTD_Financial  Disposal closing sep e FCST3" xfId="90"/>
    <cellStyle name="%_Cartel1_1_Base Dati Valori YTD_Financial  Disposal closing sep e FCST3 per q" xfId="91"/>
    <cellStyle name="%_Cartel1_1_Base Dati Valori YTD_Financial TdB TIM Group" xfId="92"/>
    <cellStyle name="%_Cartel1_1_Base Dati Valori YTD_Financial TdB TIM Group_28" xfId="93"/>
    <cellStyle name="%_Cartel1_1_Base Dati Valori YTD_Financial TdB TIM Group_vs 15" xfId="94"/>
    <cellStyle name="%_Cartel1_1_Base Dati Valori YTD_Flash EBIT" xfId="95"/>
    <cellStyle name="%_Cartel1_1_Base Dati Valori YTD_FLASH EBIT 1110" xfId="96"/>
    <cellStyle name="%_Cartel1_1_Base Dati Valori YTD_Gestionale Aprile 2006_1" xfId="97"/>
    <cellStyle name="%_Cartel1_1_Base Dati Valori YTD_Gestionale Dic '05_ con IV Q_2" xfId="98"/>
    <cellStyle name="%_Cartel1_1_Base Dati Valori YTD_Gestionale Dic '05_ con IV Q_2 NEW" xfId="99"/>
    <cellStyle name="%_Cartel1_1_Base Dati Valori YTD_Gestionale giugno '06" xfId="100"/>
    <cellStyle name="%_Cartel1_1_Base Dati Valori YTD_Gestionale maggio 2006_3" xfId="101"/>
    <cellStyle name="%_Cartel1_1_Base Dati Valori YTD_Gestionale Nov '05_2" xfId="102"/>
    <cellStyle name="%_Cartel1_1_Base Dati Valori YTD_Gestionale Piao 06 08_V3" xfId="103"/>
    <cellStyle name="%_Cartel1_1_Base Dati Valori YTD_grafico per sl (3)" xfId="104"/>
    <cellStyle name="%_Cartel1_1_Base Dati Valori YTD_Graficos MComittee_BReview" xfId="105"/>
    <cellStyle name="%_Cartel1_1_Base Dati Valori YTD_Grecia disposal _last CBEP (3)" xfId="106"/>
    <cellStyle name="%_Cartel1_1_Base Dati Valori YTD_ias analysis" xfId="107"/>
    <cellStyle name="%_Cartel1_1_Base Dati Valori YTD_Ias Analysis Gruppo e Italia" xfId="108"/>
    <cellStyle name="%_Cartel1_1_Base Dati Valori YTD_Impatto Disposal GPP" xfId="109"/>
    <cellStyle name="%_Cartel1_1_Base Dati Valori YTD_Impatto Disposal TI Media" xfId="110"/>
    <cellStyle name="%_Cartel1_1_Base Dati Valori YTD_Input" xfId="111"/>
    <cellStyle name="%_Cartel1_1_Base Dati Valori YTD_IS Detail" xfId="112"/>
    <cellStyle name="%_Cartel1_1_Base Dati Valori YTD_IT-GAAP-Proposta TdB TIM Brasil" xfId="113"/>
    <cellStyle name="%_Cartel1_1_Base Dati Valori YTD_KPI Brasile Aprile_2006_6" xfId="114"/>
    <cellStyle name="%_Cartel1_1_Base Dati Valori YTD_KPI Brasile Dicembre_2" xfId="115"/>
    <cellStyle name="%_Cartel1_1_Base Dati Valori YTD_KPI Brasile Giugno_2006_last" xfId="116"/>
    <cellStyle name="%_Cartel1_1_Base Dati Valori YTD_KPI Brasile Maggio_2006_3" xfId="117"/>
    <cellStyle name="%_Cartel1_1_Base Dati Valori YTD_KPI Brasile Piano_Closing_NUOVA LOGICA" xfId="118"/>
    <cellStyle name="%_Cartel1_1_Base Dati Valori YTD_Main KPI Piano '06-'08 Brazil" xfId="119"/>
    <cellStyle name="%_Cartel1_1_Base Dati Valori YTD_Main Results 2005 TI Group 7 oct" xfId="120"/>
    <cellStyle name="%_Cartel1_1_Base Dati Valori YTD_Master Piano_Gestionale_PE_perBdg" xfId="121"/>
    <cellStyle name="%_Cartel1_1_Base Dati Valori YTD_Megabase 2005" xfId="122"/>
    <cellStyle name="%_Cartel1_1_Base Dati Valori YTD_NFP 2" xfId="123"/>
    <cellStyle name="%_Cartel1_1_Base Dati Valori YTD_Operating WC - back up" xfId="124"/>
    <cellStyle name="%_Cartel1_1_Base Dati Valori YTD_OTHER FLASH" xfId="125"/>
    <cellStyle name="%_Cartel1_1_Base Dati Valori YTD_Report 09" xfId="126"/>
    <cellStyle name="%_Cartel1_1_Base Dati Valori YTD_Report 12 Preclosing" xfId="127"/>
    <cellStyle name="%_Cartel1_1_Base Dati Valori YTD_Report financial 2006.APR" xfId="128"/>
    <cellStyle name="%_Cartel1_1_Base Dati Valori YTD_Report March 2006 valori 2" xfId="129"/>
    <cellStyle name="%_Cartel1_1_Base Dati Valori YTD_Report Mobile piano 06 08" xfId="130"/>
    <cellStyle name="%_Cartel1_1_Base Dati Valori YTD_Report11_VP" xfId="131"/>
    <cellStyle name="%_Cartel1_1_Base Dati Valori YTD_Riepilogo Target IT Gaap vs IAS" xfId="132"/>
    <cellStyle name="%_Cartel1_1_Base Dati Valori YTD_Tableau_FACPC_Ti Gruppo_Cons2" xfId="133"/>
    <cellStyle name="%_Cartel1_1_Base Dati Valori YTD_Tavole IAS 2003-2004-2005" xfId="134"/>
    <cellStyle name="%_Cartel1_1_Base Dati Valori YTD_TdB_Law_Eco_Fin_Feb4" xfId="135"/>
    <cellStyle name="%_Cartel1_1_Base Dati Valori YTD_TdB_Law_Eco_Fin_Feb7" xfId="136"/>
    <cellStyle name="%_Cartel1_1_Base Dati Valori YTD_TdB_Law_Eco_Fin_Feb9" xfId="137"/>
    <cellStyle name="%_Cartel1_1_Base Dati Valori YTD_TdB_Law_Eco_Fin_For2" xfId="138"/>
    <cellStyle name="%_Cartel1_1_Base Dati Valori YTD_TdB_LAW_gest_febbr 04_2403" xfId="139"/>
    <cellStyle name="%_Cartel1_1_Base Dati Valori YTD_TdB_LAW_gest_MARZO '04 14 05" xfId="140"/>
    <cellStyle name="%_Cartel1_1_Base Dati Valori YTD_TdB_LAW_gest_MARZO 04 OLD STRUTT_2604" xfId="141"/>
    <cellStyle name="%_Cartel1_1_Base Dati Valori YTD_TdbGroup-Dicembrev26" xfId="142"/>
    <cellStyle name="%_Cartel1_1_Base Dati Valori YTD_Tnc" xfId="143"/>
    <cellStyle name="%_Cartel1_1_Base dati YTD" xfId="144"/>
    <cellStyle name="%_Cartel1_1_bbned" xfId="145"/>
    <cellStyle name="%_Cartel1_1_BDV_PL_SEGM" xfId="146"/>
    <cellStyle name="%_Cartel1_1_Book1" xfId="147"/>
    <cellStyle name="%_Cartel1_1_Book2" xfId="148"/>
    <cellStyle name="%_Cartel1_1_Brazil 2006_2008" xfId="149"/>
    <cellStyle name="%_Cartel1_1_Break Up Results" xfId="150"/>
    <cellStyle name="%_Cartel1_1_BS Forecast 2002" xfId="151"/>
    <cellStyle name="%_Cartel1_1_BS Full Year 2001" xfId="152"/>
    <cellStyle name="%_Cartel1_1_BU_CHANGE_ANALYSIS_1 (2)" xfId="153"/>
    <cellStyle name="%_Cartel1_1_Budget &amp; Piano 2005-2007 - solo IAS (01 aprile)" xfId="154"/>
    <cellStyle name="%_Cartel1_1_Budget &amp; Piano 2005-2007 Definitivo" xfId="155"/>
    <cellStyle name="%_Cartel1_1_Budget &amp; Piano IAS" xfId="156"/>
    <cellStyle name="%_Cartel1_1_Budget &amp; Piano IAS_draft" xfId="157"/>
    <cellStyle name="%_Cartel1_1_Buffetti - Data Book BU Plan 04_06-Financial Results-Nuovo" xfId="158"/>
    <cellStyle name="%_Cartel1_1_by Q" xfId="159"/>
    <cellStyle name="%_Cartel1_1_Capex" xfId="160"/>
    <cellStyle name="%_Cartel1_1_Cartel1" xfId="161"/>
    <cellStyle name="%_Cartel1_1_Cartel1 (2)" xfId="162"/>
    <cellStyle name="%_Cartel1_1_Cartel1 (3)" xfId="163"/>
    <cellStyle name="%_Cartel1_1_Cartel1 (4)" xfId="164"/>
    <cellStyle name="%_Cartel1_1_Cartel2" xfId="165"/>
    <cellStyle name="%_Cartel1_1_Cash Costs " xfId="166"/>
    <cellStyle name="%_Cartel1_1_Cash Costs  (2)" xfId="167"/>
    <cellStyle name="%_Cartel1_1_Cash out_ fcst 1_2004" xfId="168"/>
    <cellStyle name="%_Cartel1_1_CF Forecast 2002" xfId="169"/>
    <cellStyle name="%_Cartel1_1_Commenti IAS 2004_2007newPER REPORT_vs1" xfId="170"/>
    <cellStyle name="%_Cartel1_1_Controllo Costi ITZ Mobile" xfId="171"/>
    <cellStyle name="%_Cartel1_1_Copia di ITZ e BRA new" xfId="172"/>
    <cellStyle name="%_Cartel1_1_COPIADILAVORO2004" xfId="173"/>
    <cellStyle name="%_Cartel1_1_Copy of 2 - Financial Results - BU Wireline" xfId="174"/>
    <cellStyle name="%_Cartel1_1_D_INP_IAS" xfId="175"/>
    <cellStyle name="%_Cartel1_1_Data book 2004 e Piano Internet" xfId="176"/>
    <cellStyle name="%_Cartel1_1_Data Book BU Plan 04_06 TV" xfId="177"/>
    <cellStyle name="%_Cartel1_1_Data Book LAO Plan 04_06 - Financial Results" xfId="178"/>
    <cellStyle name="%_Cartel1_1_Data Book MAX 2004-2006" xfId="179"/>
    <cellStyle name="%_Cartel1_1_Data Book_ITM_Marzo_2003_6" xfId="180"/>
    <cellStyle name="%_Cartel1_1_Databook_Full Year_LAW14 appoggio" xfId="181"/>
    <cellStyle name="%_Cartel1_1_Databook_Full Year_LAW14appoggio" xfId="182"/>
    <cellStyle name="%_Cartel1_1_Dati gestionali_ III_fcst_WITT" xfId="183"/>
    <cellStyle name="%_Cartel1_1_Dati IT Tilab" xfId="184"/>
    <cellStyle name="%_Cartel1_1_DB" xfId="185"/>
    <cellStyle name="%_Cartel1_1_DB Domestic Actual" xfId="186"/>
    <cellStyle name="%_Cartel1_1_Delta Perimetri _2003 2002 x bdg 04 con cambi new1" xfId="187"/>
    <cellStyle name="%_Cartel1_1_Dettaglio Investimenti" xfId="188"/>
    <cellStyle name="%_Cartel1_1_EAP_GESTIONALE MOBILE marzo_Amedeo" xfId="189"/>
    <cellStyle name="%_Cartel1_1_ebit_month" xfId="190"/>
    <cellStyle name="%_Cartel1_1_EBITDA ANALYSIS DEC ytd_month" xfId="191"/>
    <cellStyle name="%_Cartel1_1_Econommico Agosto 2005" xfId="192"/>
    <cellStyle name="%_Cartel1_1_Econommico Dic '05_closing 1" xfId="193"/>
    <cellStyle name="%_Cartel1_1_Econommico Oct '05" xfId="194"/>
    <cellStyle name="%_Cartel1_1_Efficiency ITG_dec_vers06_03_03" xfId="195"/>
    <cellStyle name="%_Cartel1_1_Efficiency per presentazione 19nov" xfId="196"/>
    <cellStyle name="%_Cartel1_1_estratto costi giugno da TDB Apix" xfId="197"/>
    <cellStyle name="%_Cartel1_1_EXPENCES al netto del costo del prodotto la7 e mtv" xfId="198"/>
    <cellStyle name="%_Cartel1_1_Expenses" xfId="199"/>
    <cellStyle name="%_Cartel1_1_Expenses Analysis Budget Piano" xfId="200"/>
    <cellStyle name="%_Cartel1_1_Financial  Disposal 005-20071" xfId="201"/>
    <cellStyle name="%_Cartel1_1_Financial  Disposal closing sep e FCST3" xfId="202"/>
    <cellStyle name="%_Cartel1_1_Financial  Disposal closing sep e FCST3 per q" xfId="203"/>
    <cellStyle name="%_Cartel1_1_Financial TdB TIM Group" xfId="204"/>
    <cellStyle name="%_Cartel1_1_Financial TdB TIM Group_28" xfId="205"/>
    <cellStyle name="%_Cartel1_1_Financial TdB TIM Group_vs 15" xfId="206"/>
    <cellStyle name="%_Cartel1_1_Format gestionale Corporate - 260105 v2 invio" xfId="207"/>
    <cellStyle name="%_Cartel1_1_Format gestionale Corporate - video e ADSL" xfId="208"/>
    <cellStyle name="%_Cartel1_1_Gestionale Aprile 2006_1" xfId="209"/>
    <cellStyle name="%_Cartel1_1_Gestionale Dic '05_ con IV Q_2" xfId="210"/>
    <cellStyle name="%_Cartel1_1_Gestionale Dic '05_ con IV Q_2 NEW" xfId="211"/>
    <cellStyle name="%_Cartel1_1_Gestionale giugno '06" xfId="212"/>
    <cellStyle name="%_Cartel1_1_Gestionale maggio 2006_3" xfId="213"/>
    <cellStyle name="%_Cartel1_1_Gestionale Nov '05_2" xfId="214"/>
    <cellStyle name="%_Cartel1_1_Gestionale Piao 06 08_V3" xfId="215"/>
    <cellStyle name="%_Cartel1_1_grafico per sl (3)" xfId="216"/>
    <cellStyle name="%_Cartel1_1_Grecia disposal _last CBEP (3)" xfId="217"/>
    <cellStyle name="%_Cartel1_1_Gruppo_BDG_Budget e Piano_2005_Ufficiale_2" xfId="218"/>
    <cellStyle name="%_Cartel1_1_Gruppo_Totale_Dicembre_uff3" xfId="219"/>
    <cellStyle name="%_Cartel1_1_hansenetnew-dic" xfId="220"/>
    <cellStyle name="%_Cartel1_1_headcount" xfId="221"/>
    <cellStyle name="%_Cartel1_1_I Forecast Flash LAW6" xfId="222"/>
    <cellStyle name="%_Cartel1_1_ias analysis" xfId="223"/>
    <cellStyle name="%_Cartel1_1_Ias Analysis Gruppo e Italia" xfId="224"/>
    <cellStyle name="%_Cartel1_1_IAS Nuova struttura Wireline_fin" xfId="225"/>
    <cellStyle name="%_Cartel1_1_Impatto Disposal GPP" xfId="226"/>
    <cellStyle name="%_Cartel1_1_Impatto Disposal TI Media" xfId="227"/>
    <cellStyle name="%_Cartel1_1_IT Market_Budget 2004 Mensilizzato_10_new" xfId="228"/>
    <cellStyle name="%_Cartel1_1_KPI" xfId="229"/>
    <cellStyle name="%_Cartel1_1_KPI Brasile Aprile_2006_6" xfId="230"/>
    <cellStyle name="%_Cartel1_1_KPI Brasile Dicembre_2" xfId="231"/>
    <cellStyle name="%_Cartel1_1_KPI Brasile Giugno_2006_last" xfId="232"/>
    <cellStyle name="%_Cartel1_1_KPI Brasile Maggio_2006_3" xfId="233"/>
    <cellStyle name="%_Cartel1_1_KPI Brasile Piano_Closing_NUOVA LOGICA" xfId="234"/>
    <cellStyle name="%_Cartel1_1_Lao x-rate Bdg 2004" xfId="235"/>
    <cellStyle name="%_Cartel1_1_LAO_Forecast_6" xfId="236"/>
    <cellStyle name="%_Cartel1_1_LAW_Forecast_6" xfId="237"/>
    <cellStyle name="%_Cartel1_1_libertysurfgrnew-dic" xfId="238"/>
    <cellStyle name="%_Cartel1_1_Main KPI Piano '06-'08 Brazil" xfId="239"/>
    <cellStyle name="%_Cartel1_1_Main Results 2005 TI Group 7 oct" xfId="240"/>
    <cellStyle name="%_Cartel1_1_Market_ BDG_e PIANO_2005_con proforma_Ufficiale_2" xfId="241"/>
    <cellStyle name="%_Cartel1_1_Market_ Dicembre_2002_uff_3" xfId="242"/>
    <cellStyle name="%_Cartel1_1_Master Piano_DataBook_PE4bis" xfId="243"/>
    <cellStyle name="%_Cartel1_1_Master Piano_DataBook_PE5 per Bdg" xfId="244"/>
    <cellStyle name="%_Cartel1_1_Master Piano_Gestionale_PE_perBdg" xfId="245"/>
    <cellStyle name="%_Cartel1_1_MasterPiano_DataBook_LAO per Bdg" xfId="246"/>
    <cellStyle name="%_Cartel1_1_MasterPiano_DataBook_LAO2bis bis" xfId="247"/>
    <cellStyle name="%_Cartel1_1_MasterPiano_DataBook_LAO48" xfId="248"/>
    <cellStyle name="%_Cartel1_1_MasterPiano_LA" xfId="249"/>
    <cellStyle name="%_Cartel1_1_MasterPiano_LA2" xfId="250"/>
    <cellStyle name="%_Cartel1_1_mensilizzazione IT e TI Lab" xfId="251"/>
    <cellStyle name="%_Cartel1_1_Mercato" xfId="252"/>
    <cellStyle name="%_Cartel1_1_Metrics  LAW 2004 10 PARTE WL" xfId="253"/>
    <cellStyle name="%_Cartel1_1_Operating WC - back up" xfId="254"/>
    <cellStyle name="%_Cartel1_1_OTHER FLASH" xfId="255"/>
    <cellStyle name="%_Cartel1_1_OUTLOOK VS 2001" xfId="256"/>
    <cellStyle name="%_Cartel1_1_P&amp;L Forecast 2002" xfId="257"/>
    <cellStyle name="%_Cartel1_1_Perimetro Cambi_Aprile 2005 vs Lsty_FLASH 1" xfId="258"/>
    <cellStyle name="%_Cartel1_1_Perimetro Cambi_Marzo 2005 vs Lsty_FLASH 1" xfId="259"/>
    <cellStyle name="%_Cartel1_1_Piano 2003-2005_LAWFullappoggio" xfId="260"/>
    <cellStyle name="%_Cartel1_1_Piano_LAO_newproforma24" xfId="261"/>
    <cellStyle name="%_Cartel1_1_Plan_LAO_old TI version (example)" xfId="262"/>
    <cellStyle name="%_Cartel1_1_Preview Piano 05-07 01 nov" xfId="263"/>
    <cellStyle name="%_Cartel1_1_Quarter_Gruppo Totale" xfId="264"/>
    <cellStyle name="%_Cartel1_1_Quarter_Market" xfId="265"/>
    <cellStyle name="%_Cartel1_1_Rep_Package BDG_PLAN 05-07" xfId="266"/>
    <cellStyle name="%_Cartel1_1_Report 09" xfId="267"/>
    <cellStyle name="%_Cartel1_1_Report 12" xfId="268"/>
    <cellStyle name="%_Cartel1_1_Report 12 Preclosing" xfId="269"/>
    <cellStyle name="%_Cartel1_1_Report financial 2006.APR" xfId="270"/>
    <cellStyle name="%_Cartel1_1_Report March 2006 valori 2" xfId="271"/>
    <cellStyle name="%_Cartel1_1_Report Mobile piano 06 08" xfId="272"/>
    <cellStyle name="%_Cartel1_1_Report Olivetti Tecnost dicembre" xfId="273"/>
    <cellStyle name="%_Cartel1_1_Report Piano 04-06_20 nov" xfId="274"/>
    <cellStyle name="%_Cartel1_1_Report11_VP" xfId="275"/>
    <cellStyle name="%_Cartel1_1_Riepilogo Target IT Gaap vs IAS" xfId="276"/>
    <cellStyle name="%_Cartel1_1_sintesi costi TDB-BUW-mag05 bis" xfId="277"/>
    <cellStyle name="%_Cartel1_1_Tableau_FACPC_Ti Gruppo_Cons2" xfId="278"/>
    <cellStyle name="%_Cartel1_1_Tavola Persoanle" xfId="279"/>
    <cellStyle name="%_Cartel1_1_Tavole IAS" xfId="280"/>
    <cellStyle name="%_Cartel1_1_Tavole IAS 2003-2004-2005" xfId="281"/>
    <cellStyle name="%_Cartel1_1_Tavole IAS Piano OliTec" xfId="282"/>
    <cellStyle name="%_Cartel1_1_Tavole Italian Gaap Piano OliTec" xfId="283"/>
    <cellStyle name="%_Cartel1_1_TdB_IT Gruppo_Dicembre" xfId="284"/>
    <cellStyle name="%_Cartel1_1_TdB_LAO_Novembre 2003" xfId="285"/>
    <cellStyle name="%_Cartel1_1_TdB_LAO_Piano 2004-2006_32_14_11_new Fcst" xfId="286"/>
    <cellStyle name="%_Cartel1_1_TdB_LAO_Piano 2004-2006_33_new Fcst_16 Dic_newBatacchi" xfId="287"/>
    <cellStyle name="%_Cartel1_1_TdB_LAO_Settembre 2003_Ufficiale" xfId="288"/>
    <cellStyle name="%_Cartel1_1_TdB_Law_Eco_Fin_Feb4" xfId="289"/>
    <cellStyle name="%_Cartel1_1_TdB_Law_Eco_Fin_Feb7" xfId="290"/>
    <cellStyle name="%_Cartel1_1_TdB_Law_Eco_Fin_Feb9" xfId="291"/>
    <cellStyle name="%_Cartel1_1_TdB_Law_Eco_Fin_For2" xfId="292"/>
    <cellStyle name="%_Cartel1_1_TdB_LAW_gest_febbr 04_2403" xfId="293"/>
    <cellStyle name="%_Cartel1_1_TdB_LAW_gest_MARZO '04 14 05" xfId="294"/>
    <cellStyle name="%_Cartel1_1_TdB_LAW_gest_MARZO 04 OLD STRUTT_2604" xfId="295"/>
    <cellStyle name="%_Cartel1_1_Tdb_Olivetti_Marzo 2005_Ufficiale1" xfId="296"/>
    <cellStyle name="%_Cartel1_1_TDB-BBB-mag05" xfId="297"/>
    <cellStyle name="%_Cartel1_1_Tdb-FinResults_05-07_NetIPR_22-03" xfId="298"/>
    <cellStyle name="%_Cartel1_1_Tdb-FinResults_05-07_NetIPR_25-02_4" xfId="299"/>
    <cellStyle name="%_Cartel1_1_TdbGroup-Dicembrev26" xfId="300"/>
    <cellStyle name="%_Cartel1_1_Ti france piano 2005 2007 Budget feb02" xfId="301"/>
    <cellStyle name="%_Cartel1_1_TIWS_IT Fuse per EAP fcst3" xfId="302"/>
    <cellStyle name="%_Cartel1_2" xfId="303"/>
    <cellStyle name="%_Cartel1_Agenda Budget-Piano" xfId="304"/>
    <cellStyle name="%_Cartel1_Aggregato LAO_Agosto4" xfId="305"/>
    <cellStyle name="%_Cartel1_analisi per quarter_3" xfId="306"/>
    <cellStyle name="%_Cartel1_Analisi vs 2001" xfId="307"/>
    <cellStyle name="%_Cartel1_Base Dati Valori Bdg" xfId="308"/>
    <cellStyle name="%_Cartel1_Base Dati Valori Bdg 02" xfId="309"/>
    <cellStyle name="%_Cartel1_Base Dati Valori Last Month" xfId="310"/>
    <cellStyle name="%_Cartel1_Base Dati Valori Piano" xfId="311"/>
    <cellStyle name="%_Cartel1_Base Dati Valori YTD" xfId="312"/>
    <cellStyle name="%_Cartel1_Bdg 2003 - Debts" xfId="313"/>
    <cellStyle name="%_Cartel1_BS 2001" xfId="314"/>
    <cellStyle name="%_Cartel1_BS 2002" xfId="315"/>
    <cellStyle name="%_Cartel1_BU Balance Sheets" xfId="316"/>
    <cellStyle name="%_Cartel1_BU Cash flow" xfId="317"/>
    <cellStyle name="%_Cartel1_BU P&amp;L" xfId="318"/>
    <cellStyle name="%_Cartel1_BUDGET E PIANO IAS 2005_2007_Bolivia_1503_1" xfId="319"/>
    <cellStyle name="%_Cartel1_Capex" xfId="320"/>
    <cellStyle name="%_Cartel1_CF 2002" xfId="321"/>
    <cellStyle name="%_Cartel1_Copy of TDB_LAW_marzo_04_2104" xfId="322"/>
    <cellStyle name="%_Cartel1_Data Book Plan Company brasil - antiga (não usar)" xfId="323"/>
    <cellStyle name="%_Cartel1_Data Book Plan Company brasil - antiga (não usar)_Pasta1" xfId="324"/>
    <cellStyle name="%_Cartel1_Data Book Plan Mobile (antiga)" xfId="325"/>
    <cellStyle name="%_Cartel1_Data Book Plan Mobile (antiga)_1" xfId="326"/>
    <cellStyle name="%_Cartel1_Data Book Plan Mobile (antiga)_Pasta1" xfId="327"/>
    <cellStyle name="%_Cartel1_Data Book Plan Mobile Max" xfId="328"/>
    <cellStyle name="%_Cartel1_Data Book Plan Peru_Adjusted 28.11.02" xfId="329"/>
    <cellStyle name="%_Cartel1_Data Book_IT Group_Feb_2003_4" xfId="330"/>
    <cellStyle name="%_Cartel1_Data Book_IT Group_Feb_2003_8" xfId="331"/>
    <cellStyle name="%_Cartel1_Data Book_IT Market_Feb_2003_11" xfId="332"/>
    <cellStyle name="%_Cartel1_Data Book_IT Market_Feb_2003_3" xfId="333"/>
    <cellStyle name="%_Cartel1_Data Book_IT Market_Feb_2003_4" xfId="334"/>
    <cellStyle name="%_Cartel1_Data Book_IT Market_Feb_2003_9" xfId="335"/>
    <cellStyle name="%_Cartel1_Data Book_ITM_Feb_03_Cash Flow_1" xfId="336"/>
    <cellStyle name="%_Cartel1_Data Book_ITM_Feb_03_Cash Flow_5" xfId="337"/>
    <cellStyle name="%_Cartel1_Data Book_ITM_Feb_03_Cash Flow_6" xfId="338"/>
    <cellStyle name="%_Cartel1_Data Book_LAO_Dec_2" xfId="339"/>
    <cellStyle name="%_Cartel1_Data Book_LAW_23_con EVA" xfId="340"/>
    <cellStyle name="%_Cartel1_Data Book_PE_sett7" xfId="341"/>
    <cellStyle name="%_Cartel1_Data Book_PE_sett8" xfId="342"/>
    <cellStyle name="%_Cartel1_Databook_Full Year_LAW14 appoggio" xfId="343"/>
    <cellStyle name="%_Cartel1_Databook_Full Year_LAW14appoggio" xfId="344"/>
    <cellStyle name="%_Cartel1_effetto cambio new plan vs old 10" xfId="345"/>
    <cellStyle name="%_Cartel1_Efficiency ITG_dec_vers06_03_03" xfId="346"/>
    <cellStyle name="%_Cartel1_Estraz_LAW_prova piano_1211" xfId="347"/>
    <cellStyle name="%_Cartel1_Estraz_LAW_x june_2007" xfId="348"/>
    <cellStyle name="%_Cartel1_Exchange Rate Impact 2001" xfId="349"/>
    <cellStyle name="%_Cartel1_Exchange Rate Impact Plan new vs old" xfId="350"/>
    <cellStyle name="%_Cartel1_Expenses" xfId="351"/>
    <cellStyle name="%_Cartel1_FM03_TIMPERU1" xfId="352"/>
    <cellStyle name="%_Cartel1_Gruppo_BDG_Budget e Piano_2005_Ufficiale_2" xfId="353"/>
    <cellStyle name="%_Cartel1_Gruppo_Totale_Dicembre_uff3" xfId="354"/>
    <cellStyle name="%_Cartel1_I Forecast Flash LAW" xfId="355"/>
    <cellStyle name="%_Cartel1_I Forecast Flash LAW2" xfId="356"/>
    <cellStyle name="%_Cartel1_Isyde_EcoFin__LAW3_new" xfId="357"/>
    <cellStyle name="%_Cartel1_LAO Combined new formatEAP" xfId="358"/>
    <cellStyle name="%_Cartel1_LAO_Forecast_6" xfId="359"/>
    <cellStyle name="%_Cartel1_LAW_Forecast_6" xfId="360"/>
    <cellStyle name="%_Cartel1_legende" xfId="361"/>
    <cellStyle name="%_Cartel1_Main Result by Subs" xfId="362"/>
    <cellStyle name="%_Cartel1_Main Results" xfId="363"/>
    <cellStyle name="%_Cartel1_Management Report Peru" xfId="364"/>
    <cellStyle name="%_Cartel1_market kpis LAO detailed" xfId="365"/>
    <cellStyle name="%_Cartel1_Market_ BDG_e PIANO_2005_con proforma_Ufficiale_2" xfId="366"/>
    <cellStyle name="%_Cartel1_Market_ Dicembre_2002_uff_3" xfId="367"/>
    <cellStyle name="%_Cartel1_Master per febbraio_4" xfId="368"/>
    <cellStyle name="%_Cartel1_Master per febbraio_5" xfId="369"/>
    <cellStyle name="%_Cartel1_Master per febbraio_7" xfId="370"/>
    <cellStyle name="%_Cartel1_Master Piano_DataBook_PE4bis" xfId="371"/>
    <cellStyle name="%_Cartel1_Master Piano_DataBook_PE5 per Bdg" xfId="372"/>
    <cellStyle name="%_Cartel1_Master Piano_Gestionale_PE_perBdg" xfId="373"/>
    <cellStyle name="%_Cartel1_Master Piano_Report_PE new16" xfId="374"/>
    <cellStyle name="%_Cartel1_Master Piano_Report_PE new20" xfId="375"/>
    <cellStyle name="%_Cartel1_Master Piano_Report_PE new24" xfId="376"/>
    <cellStyle name="%_Cartel1_Master Piano_Report_PE14" xfId="377"/>
    <cellStyle name="%_Cartel1_Master Piano_Report_PE15" xfId="378"/>
    <cellStyle name="%_Cartel1_Master Piano_Report_PE16" xfId="379"/>
    <cellStyle name="%_Cartel1_Master Piano_Report_PE19" xfId="380"/>
    <cellStyle name="%_Cartel1_MasterPiano_DataBook_LAO per Bdg" xfId="381"/>
    <cellStyle name="%_Cartel1_MasterPiano_DataBook_LAO2bis bis" xfId="382"/>
    <cellStyle name="%_Cartel1_MasterPiano_DataBook_LAO33" xfId="383"/>
    <cellStyle name="%_Cartel1_MasterPiano_DataBook_LAO43" xfId="384"/>
    <cellStyle name="%_Cartel1_MasterPiano_DataBook_LAO44" xfId="385"/>
    <cellStyle name="%_Cartel1_MasterPiano_DataBook_LAO55" xfId="386"/>
    <cellStyle name="%_Cartel1_OUTLOOK VS 2001" xfId="387"/>
    <cellStyle name="%_Cartel1_Pasta1" xfId="388"/>
    <cellStyle name="%_Cartel1_Piano 03_05_EcoFin_Riclass._LAW11" xfId="389"/>
    <cellStyle name="%_Cartel1_Piano 03_05_EcoFin_Riclass._LAW19" xfId="390"/>
    <cellStyle name="%_Cartel1_Piano 03_05_EcoFin_Riclass_LAW30" xfId="391"/>
    <cellStyle name="%_Cartel1_Piano 03_05_EcoFin_Riclass_LAW31" xfId="392"/>
    <cellStyle name="%_Cartel1_Piano 03_05_EcoFin_Riclass_LAW33" xfId="393"/>
    <cellStyle name="%_Cartel1_Piano 03_05_EcoFin_Riclass_LAW34" xfId="394"/>
    <cellStyle name="%_Cartel1_Piano 2003-2005_LAW8" xfId="395"/>
    <cellStyle name="%_Cartel1_Piano 2003-2005_LAWFullappoggio" xfId="396"/>
    <cellStyle name="%_Cartel1_Piano_LAO_newproforma_31" xfId="397"/>
    <cellStyle name="%_Cartel1_Piano_LAO_newproforma10" xfId="398"/>
    <cellStyle name="%_Cartel1_Piano_LAO_newproforma16" xfId="399"/>
    <cellStyle name="%_Cartel1_prova change" xfId="400"/>
    <cellStyle name="%_Cartel1_prova new structure" xfId="401"/>
    <cellStyle name="%_Cartel1_Quarter trend" xfId="402"/>
    <cellStyle name="%_Cartel1_Report Ottobre 2003 " xfId="403"/>
    <cellStyle name="%_Cartel1_Schema costi Gruppo_december CDA1" xfId="404"/>
    <cellStyle name="%_Cartel1_Tdb Lao closing 2003 december" xfId="405"/>
    <cellStyle name="%_Cartel1_Tdb Lao closing 2004" xfId="406"/>
    <cellStyle name="%_Cartel1_TDB_Bolivia_Plan 05 07_II° invio_030305" xfId="407"/>
    <cellStyle name="%_Cartel1_TDB_Bolivia_Plan 05 07_II° invio_040305" xfId="408"/>
    <cellStyle name="%_Cartel1_TdB_IT Gruppo_Dicembre" xfId="409"/>
    <cellStyle name="%_Cartel1_TdB_LAO_feb2003_4" xfId="410"/>
    <cellStyle name="%_Cartel1_TdB_LAO_marzo_vers3" xfId="411"/>
    <cellStyle name="%_Cartel1_TdB_LAO_Piano 2004-2006_33_new Fcst_16 Dic_newBatacchi" xfId="412"/>
    <cellStyle name="%_Cartel1_TDB_LAW_Aprile 04_21-05_1" xfId="413"/>
    <cellStyle name="%_Cartel1_TdB_Law_Eco_Fin_Agosto 2003_Ufficiale" xfId="414"/>
    <cellStyle name="%_Cartel1_TdB_Law_Eco_Fin_Feb1" xfId="415"/>
    <cellStyle name="%_Cartel1_TdB_Law_Eco_Fin_Feb12" xfId="416"/>
    <cellStyle name="%_Cartel1_TdB_Law_Eco_Fin_Feb14" xfId="417"/>
    <cellStyle name="%_Cartel1_TdB_Law_Eco_Fin_Feb3" xfId="418"/>
    <cellStyle name="%_Cartel1_TdB_Law_Eco_Fin_Feb7" xfId="419"/>
    <cellStyle name="%_Cartel1_TdB_Law_Eco_Fin_Febbraio 2004_2403" xfId="420"/>
    <cellStyle name="%_Cartel1_TdB_Law_Eco_Fin_For2" xfId="421"/>
    <cellStyle name="%_Cartel1_TdB_Law_Eco_Fin_mar_03" xfId="422"/>
    <cellStyle name="%_Cartel1_TdB_LAW_gest_MARZO '04 14 05" xfId="423"/>
    <cellStyle name="%_Cartel1_TDB_LAW_marzo_04 0305" xfId="424"/>
    <cellStyle name="%_Cartel1_TDB_LAW_marzo_04 05 magg_21.48" xfId="425"/>
    <cellStyle name="%_Cartel1_TDB_LAW_marzo_'04_12 may" xfId="426"/>
    <cellStyle name="%_Cartel1_TDB_LAW_marzo_'04_18 may" xfId="427"/>
    <cellStyle name="%_Cartel1_TDB_LAW_marzo_04_2604" xfId="428"/>
    <cellStyle name="%_Cartel1_TDB_LAW_Plan 05 07_1011" xfId="429"/>
    <cellStyle name="%_Cartel1_TDB_LAW_Plan 05 07_1111" xfId="430"/>
    <cellStyle name="%_Cartel1_TDB_LAW_Plan 05 07_1211" xfId="431"/>
    <cellStyle name="%_Cartel1_TDB_LAW_Plan 05 07_1611" xfId="432"/>
    <cellStyle name="%_Cartel1_TDB_LAW_Plan 05 07_1811" xfId="433"/>
    <cellStyle name="%_Cartel1_TDB_LAW_X June closing_0209" xfId="434"/>
    <cellStyle name="%_Cartel1_TDB_LAW_X september_1910" xfId="435"/>
    <cellStyle name="%_Cartel1_TDB_LAW-x EXECUT SUMM" xfId="436"/>
    <cellStyle name="%_Cartel1_TDB_LAW-x EXECUT SUMM_1" xfId="437"/>
    <cellStyle name="%_Cartel1_TDB_LAW-x maggio 04" xfId="438"/>
    <cellStyle name="%_Cartel1_TDB_LAW-x maggio 04_0806" xfId="439"/>
    <cellStyle name="%_Cartel1_TIM Maxitel_Plan03_05_Investments_Nov2002_14Nov_Euros" xfId="440"/>
    <cellStyle name="%_Cartel1_trial" xfId="441"/>
    <cellStyle name="%_Cartel1_trial brief" xfId="442"/>
    <cellStyle name="%_Cartel1_trial con mercato" xfId="443"/>
    <cellStyle name="%_Cartel1_trial1" xfId="444"/>
    <cellStyle name="%_Cartel2" xfId="445"/>
    <cellStyle name="%_Cash Cost" xfId="446"/>
    <cellStyle name="%_Cash Cost Aprile1" xfId="447"/>
    <cellStyle name="%_Cash Cost Aprile1_Aggregato LAO_Agosto4" xfId="448"/>
    <cellStyle name="%_Cash Cost Aprile1_analisi per quarter_3" xfId="449"/>
    <cellStyle name="%_Cash Cost Aprile1_Analisi vs 2001" xfId="450"/>
    <cellStyle name="%_Cash Cost Aprile1_Base Dati Valori Bdg" xfId="451"/>
    <cellStyle name="%_Cash Cost Aprile1_Base Dati Valori Bdg 02" xfId="452"/>
    <cellStyle name="%_Cash Cost Aprile1_Base Dati Valori Last Month" xfId="453"/>
    <cellStyle name="%_Cash Cost Aprile1_Base Dati Valori Piano" xfId="454"/>
    <cellStyle name="%_Cash Cost Aprile1_Base Dati Valori YTD" xfId="455"/>
    <cellStyle name="%_Cash Cost Aprile1_BS 2001" xfId="456"/>
    <cellStyle name="%_Cash Cost Aprile1_BU Balance Sheets" xfId="457"/>
    <cellStyle name="%_Cash Cost Aprile1_BU Cash flow" xfId="458"/>
    <cellStyle name="%_Cash Cost Aprile1_BU P&amp;L" xfId="459"/>
    <cellStyle name="%_Cash Cost Aprile1_BUDGET E PIANO IAS 2005_2007_Bolivia_1503_1" xfId="460"/>
    <cellStyle name="%_Cash Cost Aprile1_Capex" xfId="461"/>
    <cellStyle name="%_Cash Cost Aprile1_Copy of TDB_LAW_marzo_04_2104" xfId="462"/>
    <cellStyle name="%_Cash Cost Aprile1_Data Book_IT Group_Feb_2003_4" xfId="463"/>
    <cellStyle name="%_Cash Cost Aprile1_Data Book_IT Group_Feb_2003_8" xfId="464"/>
    <cellStyle name="%_Cash Cost Aprile1_Data Book_IT Market_Feb_2003_11" xfId="465"/>
    <cellStyle name="%_Cash Cost Aprile1_Data Book_IT Market_Feb_2003_3" xfId="466"/>
    <cellStyle name="%_Cash Cost Aprile1_Data Book_IT Market_Feb_2003_4" xfId="467"/>
    <cellStyle name="%_Cash Cost Aprile1_Data Book_IT Market_Feb_2003_9" xfId="468"/>
    <cellStyle name="%_Cash Cost Aprile1_Data Book_ITM_Feb_03_Cash Flow_1" xfId="469"/>
    <cellStyle name="%_Cash Cost Aprile1_Data Book_ITM_Feb_03_Cash Flow_5" xfId="470"/>
    <cellStyle name="%_Cash Cost Aprile1_Data Book_ITM_Feb_03_Cash Flow_6" xfId="471"/>
    <cellStyle name="%_Cash Cost Aprile1_Data Book_LAO_Dec_2" xfId="472"/>
    <cellStyle name="%_Cash Cost Aprile1_Data Book_LAW_23_con EVA" xfId="473"/>
    <cellStyle name="%_Cash Cost Aprile1_Data Book_PE_sett7" xfId="474"/>
    <cellStyle name="%_Cash Cost Aprile1_Data Book_PE_sett8" xfId="475"/>
    <cellStyle name="%_Cash Cost Aprile1_Databook_Full Year_LAW14 appoggio" xfId="476"/>
    <cellStyle name="%_Cash Cost Aprile1_Databook_Full Year_LAW14appoggio" xfId="477"/>
    <cellStyle name="%_Cash Cost Aprile1_effetto cambio new plan vs old 10" xfId="478"/>
    <cellStyle name="%_Cash Cost Aprile1_Efficiency ITG_dec_vers06_03_03" xfId="479"/>
    <cellStyle name="%_Cash Cost Aprile1_Estraz_LAW_prova piano_1211" xfId="480"/>
    <cellStyle name="%_Cash Cost Aprile1_Estraz_LAW_x june_2007" xfId="481"/>
    <cellStyle name="%_Cash Cost Aprile1_Exchange Rate Impact 2001" xfId="482"/>
    <cellStyle name="%_Cash Cost Aprile1_Exchange Rate Impact Plan new vs old" xfId="483"/>
    <cellStyle name="%_Cash Cost Aprile1_Expenses" xfId="484"/>
    <cellStyle name="%_Cash Cost Aprile1_FM03_TIMPERU1" xfId="485"/>
    <cellStyle name="%_Cash Cost Aprile1_Gruppo_BDG_Budget e Piano_2005_Ufficiale_2" xfId="486"/>
    <cellStyle name="%_Cash Cost Aprile1_Gruppo_Totale_Dicembre_uff3" xfId="487"/>
    <cellStyle name="%_Cash Cost Aprile1_I Forecast Flash LAW" xfId="488"/>
    <cellStyle name="%_Cash Cost Aprile1_I Forecast Flash LAW2" xfId="489"/>
    <cellStyle name="%_Cash Cost Aprile1_Isyde_EcoFin__LAW3_new" xfId="490"/>
    <cellStyle name="%_Cash Cost Aprile1_LAO Combined new formatEAP" xfId="491"/>
    <cellStyle name="%_Cash Cost Aprile1_LAO_Forecast_6" xfId="492"/>
    <cellStyle name="%_Cash Cost Aprile1_LAW_Forecast_6" xfId="493"/>
    <cellStyle name="%_Cash Cost Aprile1_Main Result by Subs" xfId="494"/>
    <cellStyle name="%_Cash Cost Aprile1_Main Results" xfId="495"/>
    <cellStyle name="%_Cash Cost Aprile1_Management Report Peru" xfId="496"/>
    <cellStyle name="%_Cash Cost Aprile1_market kpis LAO detailed" xfId="497"/>
    <cellStyle name="%_Cash Cost Aprile1_Market_ BDG_e PIANO_2005_con proforma_Ufficiale_2" xfId="498"/>
    <cellStyle name="%_Cash Cost Aprile1_Market_ Dicembre_2002_uff_3" xfId="499"/>
    <cellStyle name="%_Cash Cost Aprile1_Master per febbraio_4" xfId="500"/>
    <cellStyle name="%_Cash Cost Aprile1_Master per febbraio_5" xfId="501"/>
    <cellStyle name="%_Cash Cost Aprile1_Master per febbraio_7" xfId="502"/>
    <cellStyle name="%_Cash Cost Aprile1_Master Piano_DataBook_PE4bis" xfId="503"/>
    <cellStyle name="%_Cash Cost Aprile1_Master Piano_DataBook_PE5 per Bdg" xfId="504"/>
    <cellStyle name="%_Cash Cost Aprile1_Master Piano_Gestionale_PE_perBdg" xfId="505"/>
    <cellStyle name="%_Cash Cost Aprile1_Master Piano_Report_PE new16" xfId="506"/>
    <cellStyle name="%_Cash Cost Aprile1_Master Piano_Report_PE new20" xfId="507"/>
    <cellStyle name="%_Cash Cost Aprile1_Master Piano_Report_PE new24" xfId="508"/>
    <cellStyle name="%_Cash Cost Aprile1_Master Piano_Report_PE14" xfId="509"/>
    <cellStyle name="%_Cash Cost Aprile1_Master Piano_Report_PE15" xfId="510"/>
    <cellStyle name="%_Cash Cost Aprile1_Master Piano_Report_PE16" xfId="511"/>
    <cellStyle name="%_Cash Cost Aprile1_Master Piano_Report_PE19" xfId="512"/>
    <cellStyle name="%_Cash Cost Aprile1_MasterPiano_DataBook_LAO per Bdg" xfId="513"/>
    <cellStyle name="%_Cash Cost Aprile1_MasterPiano_DataBook_LAO2bis bis" xfId="514"/>
    <cellStyle name="%_Cash Cost Aprile1_MasterPiano_DataBook_LAO33" xfId="515"/>
    <cellStyle name="%_Cash Cost Aprile1_MasterPiano_DataBook_LAO43" xfId="516"/>
    <cellStyle name="%_Cash Cost Aprile1_MasterPiano_DataBook_LAO44" xfId="517"/>
    <cellStyle name="%_Cash Cost Aprile1_MasterPiano_DataBook_LAO55" xfId="518"/>
    <cellStyle name="%_Cash Cost Aprile1_OUTLOOK VS 2001" xfId="519"/>
    <cellStyle name="%_Cash Cost Aprile1_Piano 03_05_EcoFin_Riclass._LAW11" xfId="520"/>
    <cellStyle name="%_Cash Cost Aprile1_Piano 03_05_EcoFin_Riclass._LAW19" xfId="521"/>
    <cellStyle name="%_Cash Cost Aprile1_Piano 03_05_EcoFin_Riclass_LAW30" xfId="522"/>
    <cellStyle name="%_Cash Cost Aprile1_Piano 03_05_EcoFin_Riclass_LAW31" xfId="523"/>
    <cellStyle name="%_Cash Cost Aprile1_Piano 03_05_EcoFin_Riclass_LAW33" xfId="524"/>
    <cellStyle name="%_Cash Cost Aprile1_Piano 03_05_EcoFin_Riclass_LAW34" xfId="525"/>
    <cellStyle name="%_Cash Cost Aprile1_Piano 2003-2005_LAW8" xfId="526"/>
    <cellStyle name="%_Cash Cost Aprile1_Piano 2003-2005_LAWFullappoggio" xfId="527"/>
    <cellStyle name="%_Cash Cost Aprile1_Piano_LAO_newproforma_31" xfId="528"/>
    <cellStyle name="%_Cash Cost Aprile1_Piano_LAO_newproforma10" xfId="529"/>
    <cellStyle name="%_Cash Cost Aprile1_Piano_LAO_newproforma16" xfId="530"/>
    <cellStyle name="%_Cash Cost Aprile1_prova change" xfId="531"/>
    <cellStyle name="%_Cash Cost Aprile1_prova new structure" xfId="532"/>
    <cellStyle name="%_Cash Cost Aprile1_Quarter trend" xfId="533"/>
    <cellStyle name="%_Cash Cost Aprile1_Tdb Lao closing 2003 december" xfId="534"/>
    <cellStyle name="%_Cash Cost Aprile1_Tdb Lao closing 2004" xfId="535"/>
    <cellStyle name="%_Cash Cost Aprile1_TDB_Bolivia_Plan 05 07_II° invio_030305" xfId="536"/>
    <cellStyle name="%_Cash Cost Aprile1_TDB_Bolivia_Plan 05 07_II° invio_040305" xfId="537"/>
    <cellStyle name="%_Cash Cost Aprile1_TdB_IT Gruppo_Dicembre" xfId="538"/>
    <cellStyle name="%_Cash Cost Aprile1_TdB_LAO_feb2003_4" xfId="539"/>
    <cellStyle name="%_Cash Cost Aprile1_TdB_LAO_marzo_vers3" xfId="540"/>
    <cellStyle name="%_Cash Cost Aprile1_TdB_LAO_Piano 2004-2006_33_new Fcst_16 Dic_newBatacchi" xfId="541"/>
    <cellStyle name="%_Cash Cost Aprile1_TDB_LAW_Aprile 04_21-05_1" xfId="542"/>
    <cellStyle name="%_Cash Cost Aprile1_TdB_Law_Eco_Fin_Agosto 2003_Ufficiale" xfId="543"/>
    <cellStyle name="%_Cash Cost Aprile1_TdB_Law_Eco_Fin_Feb1" xfId="544"/>
    <cellStyle name="%_Cash Cost Aprile1_TdB_Law_Eco_Fin_Feb12" xfId="545"/>
    <cellStyle name="%_Cash Cost Aprile1_TdB_Law_Eco_Fin_Feb14" xfId="546"/>
    <cellStyle name="%_Cash Cost Aprile1_TdB_Law_Eco_Fin_Feb3" xfId="547"/>
    <cellStyle name="%_Cash Cost Aprile1_TdB_Law_Eco_Fin_Feb7" xfId="548"/>
    <cellStyle name="%_Cash Cost Aprile1_TdB_Law_Eco_Fin_Febbraio 2004_2403" xfId="549"/>
    <cellStyle name="%_Cash Cost Aprile1_TdB_Law_Eco_Fin_For2" xfId="550"/>
    <cellStyle name="%_Cash Cost Aprile1_TdB_Law_Eco_Fin_mar_03" xfId="551"/>
    <cellStyle name="%_Cash Cost Aprile1_TdB_LAW_gest_MARZO '04 14 05" xfId="552"/>
    <cellStyle name="%_Cash Cost Aprile1_TDB_LAW_marzo_04 0305" xfId="553"/>
    <cellStyle name="%_Cash Cost Aprile1_TDB_LAW_marzo_04 05 magg_21.48" xfId="554"/>
    <cellStyle name="%_Cash Cost Aprile1_TDB_LAW_marzo_'04_12 may" xfId="555"/>
    <cellStyle name="%_Cash Cost Aprile1_TDB_LAW_marzo_'04_18 may" xfId="556"/>
    <cellStyle name="%_Cash Cost Aprile1_TDB_LAW_marzo_04_2604" xfId="557"/>
    <cellStyle name="%_Cash Cost Aprile1_TDB_LAW_Plan 05 07_1011" xfId="558"/>
    <cellStyle name="%_Cash Cost Aprile1_TDB_LAW_Plan 05 07_1111" xfId="559"/>
    <cellStyle name="%_Cash Cost Aprile1_TDB_LAW_Plan 05 07_1211" xfId="560"/>
    <cellStyle name="%_Cash Cost Aprile1_TDB_LAW_Plan 05 07_1611" xfId="561"/>
    <cellStyle name="%_Cash Cost Aprile1_TDB_LAW_Plan 05 07_1811" xfId="562"/>
    <cellStyle name="%_Cash Cost Aprile1_TDB_LAW_X June closing_0209" xfId="563"/>
    <cellStyle name="%_Cash Cost Aprile1_TDB_LAW_X september_1910" xfId="564"/>
    <cellStyle name="%_Cash Cost Aprile1_TDB_LAW-x EXECUT SUMM" xfId="565"/>
    <cellStyle name="%_Cash Cost Aprile1_TDB_LAW-x EXECUT SUMM_1" xfId="566"/>
    <cellStyle name="%_Cash Cost Aprile1_TDB_LAW-x maggio 04" xfId="567"/>
    <cellStyle name="%_Cash Cost Aprile1_TDB_LAW-x maggio 04_0806" xfId="568"/>
    <cellStyle name="%_Cash Cost Aprile1_trial" xfId="569"/>
    <cellStyle name="%_Cash Cost Aprile1_trial brief" xfId="570"/>
    <cellStyle name="%_Cash Cost Aprile1_trial con mercato" xfId="571"/>
    <cellStyle name="%_Cash Cost Aprile1_trial1" xfId="572"/>
    <cellStyle name="%_Cash Costs" xfId="573"/>
    <cellStyle name="%_Cash Costs " xfId="574"/>
    <cellStyle name="%_Cash Costs_Agenda Budget-Piano" xfId="575"/>
    <cellStyle name="%_Cash Costs_Aggregato LAO_Agosto4" xfId="576"/>
    <cellStyle name="%_Cash Costs_Argentina novembre 2004 x Emanuela_1" xfId="577"/>
    <cellStyle name="%_Cash Costs_Base Dati Valori Actual" xfId="578"/>
    <cellStyle name="%_Cash Costs_Base Dati Valori Bdg" xfId="579"/>
    <cellStyle name="%_Cash Costs_Base Dati Valori Forecast FY" xfId="580"/>
    <cellStyle name="%_Cash Costs_Base Dati Valori Full Year" xfId="581"/>
    <cellStyle name="%_Cash Costs_Base Dati Valori Year" xfId="582"/>
    <cellStyle name="%_Cash Costs_Base Dati Valori YTD" xfId="583"/>
    <cellStyle name="%_Cash Costs_Base Dati Valori YTD_1° Margine YTD" xfId="584"/>
    <cellStyle name="%_Cash Costs_Base Dati Valori YTD_Agenda Feb 2006" xfId="585"/>
    <cellStyle name="%_Cash Costs_Base Dati Valori YTD_Allegati Short Letter nov '05" xfId="586"/>
    <cellStyle name="%_Cash Costs_Base Dati Valori YTD_Allegati Short Letter nov '05 (3)" xfId="587"/>
    <cellStyle name="%_Cash Costs_Base Dati Valori YTD_Allegati Short Letter nov '05 (4)" xfId="588"/>
    <cellStyle name="%_Cash Costs_Base Dati Valori YTD_Back up Ti Day" xfId="589"/>
    <cellStyle name="%_Cash Costs_Base Dati Valori YTD_Backup presentazione bdg III versione" xfId="590"/>
    <cellStyle name="%_Cash Costs_Base Dati Valori YTD_Base Dati Valori Bdg" xfId="591"/>
    <cellStyle name="%_Cash Costs_Base Dati Valori YTD_Book1" xfId="592"/>
    <cellStyle name="%_Cash Costs_Base Dati Valori YTD_Book2" xfId="593"/>
    <cellStyle name="%_Cash Costs_Base Dati Valori YTD_Brazil 2006_2008" xfId="594"/>
    <cellStyle name="%_Cash Costs_Base Dati Valori YTD_Break-Up IT GAAP Euro 1" xfId="595"/>
    <cellStyle name="%_Cash Costs_Base Dati Valori YTD_Break-Up IT GAAP Euro 2" xfId="596"/>
    <cellStyle name="%_Cash Costs_Base Dati Valori YTD_BU_CHANGE_ANALYSIS_1 (2)" xfId="597"/>
    <cellStyle name="%_Cash Costs_Base Dati Valori YTD_Budget &amp; Piano IAS_draft" xfId="598"/>
    <cellStyle name="%_Cash Costs_Base Dati Valori YTD_Capex" xfId="599"/>
    <cellStyle name="%_Cash Costs_Base Dati Valori YTD_Cartel1" xfId="600"/>
    <cellStyle name="%_Cash Costs_Base Dati Valori YTD_Cartel1 (2)" xfId="601"/>
    <cellStyle name="%_Cash Costs_Base Dati Valori YTD_Cartel1 (3)" xfId="602"/>
    <cellStyle name="%_Cash Costs_Base Dati Valori YTD_Cartel1 (4)" xfId="603"/>
    <cellStyle name="%_Cash Costs_Base Dati Valori YTD_Cartel2" xfId="604"/>
    <cellStyle name="%_Cash Costs_Base Dati Valori YTD_Cash Costs " xfId="605"/>
    <cellStyle name="%_Cash Costs_Base Dati Valori YTD_Cash Costs  (2)" xfId="606"/>
    <cellStyle name="%_Cash Costs_Base Dati Valori YTD_Change vs LY" xfId="607"/>
    <cellStyle name="%_Cash Costs_Base Dati Valori YTD_Commenti IAS 2004_2007newPER REPORT_vs1" xfId="608"/>
    <cellStyle name="%_Cash Costs_Base Dati Valori YTD_Controllo Costi ITZ Mobile" xfId="609"/>
    <cellStyle name="%_Cash Costs_Base Dati Valori YTD_Copia di ITZ e BRA new" xfId="610"/>
    <cellStyle name="%_Cash Costs_Base Dati Valori YTD_COPIADILAVORO2004" xfId="611"/>
    <cellStyle name="%_Cash Costs_Base Dati Valori YTD_DB Domestic Actual" xfId="612"/>
    <cellStyle name="%_Cash Costs_Base Dati Valori YTD_EAP_GESTIONALE MOBILE marzo_Amedeo" xfId="613"/>
    <cellStyle name="%_Cash Costs_Base Dati Valori YTD_ebit_month" xfId="614"/>
    <cellStyle name="%_Cash Costs_Base Dati Valori YTD_EBITDA ANALYSIS DEC ytd_month" xfId="615"/>
    <cellStyle name="%_Cash Costs_Base Dati Valori YTD_Econommico Agosto 2005" xfId="616"/>
    <cellStyle name="%_Cash Costs_Base Dati Valori YTD_Econommico Dic '05_closing 1" xfId="617"/>
    <cellStyle name="%_Cash Costs_Base Dati Valori YTD_Econommico Oct '05" xfId="618"/>
    <cellStyle name="%_Cash Costs_Base Dati Valori YTD_Efficiency per presentazione 19nov" xfId="619"/>
    <cellStyle name="%_Cash Costs_Base Dati Valori YTD_Euros Data Book Consolidado" xfId="620"/>
    <cellStyle name="%_Cash Costs_Base Dati Valori YTD_Expenses" xfId="621"/>
    <cellStyle name="%_Cash Costs_Base Dati Valori YTD_Financial  Disposal 005-20071" xfId="622"/>
    <cellStyle name="%_Cash Costs_Base Dati Valori YTD_Financial  Disposal closing sep e FCST3" xfId="623"/>
    <cellStyle name="%_Cash Costs_Base Dati Valori YTD_Financial  Disposal closing sep e FCST3 per q" xfId="624"/>
    <cellStyle name="%_Cash Costs_Base Dati Valori YTD_Financial TdB TIM Group" xfId="625"/>
    <cellStyle name="%_Cash Costs_Base Dati Valori YTD_Financial TdB TIM Group_28" xfId="626"/>
    <cellStyle name="%_Cash Costs_Base Dati Valori YTD_Financial TdB TIM Group_vs 15" xfId="627"/>
    <cellStyle name="%_Cash Costs_Base Dati Valori YTD_Flash EBIT" xfId="628"/>
    <cellStyle name="%_Cash Costs_Base Dati Valori YTD_FLASH EBIT 1110" xfId="629"/>
    <cellStyle name="%_Cash Costs_Base Dati Valori YTD_Gestionale Aprile 2006_1" xfId="630"/>
    <cellStyle name="%_Cash Costs_Base Dati Valori YTD_Gestionale Dic '05_ con IV Q_2" xfId="631"/>
    <cellStyle name="%_Cash Costs_Base Dati Valori YTD_Gestionale Dic '05_ con IV Q_2 NEW" xfId="632"/>
    <cellStyle name="%_Cash Costs_Base Dati Valori YTD_Gestionale giugno '06" xfId="633"/>
    <cellStyle name="%_Cash Costs_Base Dati Valori YTD_Gestionale maggio 2006_3" xfId="634"/>
    <cellStyle name="%_Cash Costs_Base Dati Valori YTD_Gestionale Nov '05_2" xfId="635"/>
    <cellStyle name="%_Cash Costs_Base Dati Valori YTD_Gestionale Piao 06 08_V3" xfId="636"/>
    <cellStyle name="%_Cash Costs_Base Dati Valori YTD_grafico per sl (3)" xfId="637"/>
    <cellStyle name="%_Cash Costs_Base Dati Valori YTD_Graficos MComittee_BReview" xfId="638"/>
    <cellStyle name="%_Cash Costs_Base Dati Valori YTD_Grecia disposal _last CBEP (3)" xfId="639"/>
    <cellStyle name="%_Cash Costs_Base Dati Valori YTD_ias analysis" xfId="640"/>
    <cellStyle name="%_Cash Costs_Base Dati Valori YTD_Ias Analysis Gruppo e Italia" xfId="641"/>
    <cellStyle name="%_Cash Costs_Base Dati Valori YTD_Impatto Disposal GPP" xfId="642"/>
    <cellStyle name="%_Cash Costs_Base Dati Valori YTD_Impatto Disposal TI Media" xfId="643"/>
    <cellStyle name="%_Cash Costs_Base Dati Valori YTD_Input" xfId="644"/>
    <cellStyle name="%_Cash Costs_Base Dati Valori YTD_IS Detail" xfId="645"/>
    <cellStyle name="%_Cash Costs_Base Dati Valori YTD_IT-GAAP-Proposta TdB TIM Brasil" xfId="646"/>
    <cellStyle name="%_Cash Costs_Base Dati Valori YTD_KPI Brasile Aprile_2006_6" xfId="647"/>
    <cellStyle name="%_Cash Costs_Base Dati Valori YTD_KPI Brasile Dicembre_2" xfId="648"/>
    <cellStyle name="%_Cash Costs_Base Dati Valori YTD_KPI Brasile Giugno_2006_last" xfId="649"/>
    <cellStyle name="%_Cash Costs_Base Dati Valori YTD_KPI Brasile Maggio_2006_3" xfId="650"/>
    <cellStyle name="%_Cash Costs_Base Dati Valori YTD_KPI Brasile Piano_Closing_NUOVA LOGICA" xfId="651"/>
    <cellStyle name="%_Cash Costs_Base Dati Valori YTD_Main KPI Piano '06-'08 Brazil" xfId="652"/>
    <cellStyle name="%_Cash Costs_Base Dati Valori YTD_Main Results 2005 TI Group 7 oct" xfId="653"/>
    <cellStyle name="%_Cash Costs_Base Dati Valori YTD_Master Piano_Gestionale_PE_perBdg" xfId="654"/>
    <cellStyle name="%_Cash Costs_Base Dati Valori YTD_Megabase 2005" xfId="655"/>
    <cellStyle name="%_Cash Costs_Base Dati Valori YTD_NFP 2" xfId="656"/>
    <cellStyle name="%_Cash Costs_Base Dati Valori YTD_Operating WC - back up" xfId="657"/>
    <cellStyle name="%_Cash Costs_Base Dati Valori YTD_OTHER FLASH" xfId="658"/>
    <cellStyle name="%_Cash Costs_Base Dati Valori YTD_Report 09" xfId="659"/>
    <cellStyle name="%_Cash Costs_Base Dati Valori YTD_Report 12 Preclosing" xfId="660"/>
    <cellStyle name="%_Cash Costs_Base Dati Valori YTD_Report financial 2006.APR" xfId="661"/>
    <cellStyle name="%_Cash Costs_Base Dati Valori YTD_Report March 2006 valori 2" xfId="662"/>
    <cellStyle name="%_Cash Costs_Base Dati Valori YTD_Report Mobile piano 06 08" xfId="663"/>
    <cellStyle name="%_Cash Costs_Base Dati Valori YTD_Report11_VP" xfId="664"/>
    <cellStyle name="%_Cash Costs_Base Dati Valori YTD_Riepilogo Target IT Gaap vs IAS" xfId="665"/>
    <cellStyle name="%_Cash Costs_Base Dati Valori YTD_Tableau_FACPC_Ti Gruppo_Cons2" xfId="666"/>
    <cellStyle name="%_Cash Costs_Base Dati Valori YTD_Tavole IAS 2003-2004-2005" xfId="667"/>
    <cellStyle name="%_Cash Costs_Base Dati Valori YTD_TdB_Law_Eco_Fin_Feb4" xfId="668"/>
    <cellStyle name="%_Cash Costs_Base Dati Valori YTD_TdB_Law_Eco_Fin_Feb7" xfId="669"/>
    <cellStyle name="%_Cash Costs_Base Dati Valori YTD_TdB_Law_Eco_Fin_Feb9" xfId="670"/>
    <cellStyle name="%_Cash Costs_Base Dati Valori YTD_TdB_Law_Eco_Fin_For2" xfId="671"/>
    <cellStyle name="%_Cash Costs_Base Dati Valori YTD_TdB_LAW_gest_febbr 04_2403" xfId="672"/>
    <cellStyle name="%_Cash Costs_Base Dati Valori YTD_TdB_LAW_gest_MARZO '04 14 05" xfId="673"/>
    <cellStyle name="%_Cash Costs_Base Dati Valori YTD_TdB_LAW_gest_MARZO 04 OLD STRUTT_2604" xfId="674"/>
    <cellStyle name="%_Cash Costs_Base Dati Valori YTD_TdbGroup-Dicembrev26" xfId="675"/>
    <cellStyle name="%_Cash Costs_Base Dati Valori YTD_Tnc" xfId="676"/>
    <cellStyle name="%_Cash Costs_Base dati YTD" xfId="677"/>
    <cellStyle name="%_Cash Costs_Brasile marzo '051" xfId="678"/>
    <cellStyle name="%_Cash Costs_BS Forecast 2002" xfId="679"/>
    <cellStyle name="%_Cash Costs_BS Full Year 2001" xfId="680"/>
    <cellStyle name="%_Cash Costs_BUDGET E PIANO IAS 2005_2007_Bolivia_1503_1" xfId="681"/>
    <cellStyle name="%_Cash Costs_Capex" xfId="682"/>
    <cellStyle name="%_Cash Costs_Cartel1" xfId="683"/>
    <cellStyle name="%_Cash Costs_Cartel2" xfId="684"/>
    <cellStyle name="%_Cash Costs_Cartel3" xfId="685"/>
    <cellStyle name="%_Cash Costs_Cash Costs " xfId="686"/>
    <cellStyle name="%_Cash Costs_CF Forecast 2002" xfId="687"/>
    <cellStyle name="%_Cash Costs_Chile e Bolivia Marzo '04" xfId="688"/>
    <cellStyle name="%_Cash Costs_Chile e Bolivia Mobile" xfId="689"/>
    <cellStyle name="%_Cash Costs_Chile e Bolivia Mobile 2" xfId="690"/>
    <cellStyle name="%_Cash Costs_Copy of TIM Celular CB_June 05_tabella x TDB2" xfId="691"/>
    <cellStyle name="%_Cash Costs_Data Book LAO Plan 04_06 - Financial Results" xfId="692"/>
    <cellStyle name="%_Cash Costs_Data Book MAX 2004-2006" xfId="693"/>
    <cellStyle name="%_Cash Costs_Data Book Plan Peru_Adjusted 28.11.02" xfId="694"/>
    <cellStyle name="%_Cash Costs_Data Book_ITM_Marzo_2003_6" xfId="695"/>
    <cellStyle name="%_Cash Costs_Databook_Full Year_LAW14 appoggio" xfId="696"/>
    <cellStyle name="%_Cash Costs_Databook_Full Year_LAW14appoggio" xfId="697"/>
    <cellStyle name="%_Cash Costs_Efficiency ITG_dec_vers06_03_03" xfId="698"/>
    <cellStyle name="%_Cash Costs_Expenses" xfId="699"/>
    <cellStyle name="%_Cash Costs_Flash Report_Aprile" xfId="700"/>
    <cellStyle name="%_Cash Costs_Gruppo_BDG_Budget e Piano_2005_Ufficiale_2" xfId="701"/>
    <cellStyle name="%_Cash Costs_Gruppo_Totale_Dicembre_uff3" xfId="702"/>
    <cellStyle name="%_Cash Costs_I Forecast Flash LAW6" xfId="703"/>
    <cellStyle name="%_Cash Costs_KPI" xfId="704"/>
    <cellStyle name="%_Cash Costs_Lao x-rate Bdg 2004" xfId="705"/>
    <cellStyle name="%_Cash Costs_LAO_Forecast_6" xfId="706"/>
    <cellStyle name="%_Cash Costs_LAW_Forecast_6" xfId="707"/>
    <cellStyle name="%_Cash Costs_legende" xfId="708"/>
    <cellStyle name="%_Cash Costs_Market_ BDG_e PIANO_2005_con proforma_Ufficiale_2" xfId="709"/>
    <cellStyle name="%_Cash Costs_Market_ Dicembre_2002_uff_3" xfId="710"/>
    <cellStyle name="%_Cash Costs_Master Piano_DataBook_PE4bis" xfId="711"/>
    <cellStyle name="%_Cash Costs_Master Piano_DataBook_PE5 per Bdg" xfId="712"/>
    <cellStyle name="%_Cash Costs_Master Piano_Gestionale_PE_perBdg" xfId="713"/>
    <cellStyle name="%_Cash Costs_MasterPiano_DataBook_LAO per Bdg" xfId="714"/>
    <cellStyle name="%_Cash Costs_MasterPiano_DataBook_LAO2bis bis" xfId="715"/>
    <cellStyle name="%_Cash Costs_MasterPiano_DataBook_LAO48" xfId="716"/>
    <cellStyle name="%_Cash Costs_MasterPiano_LA" xfId="717"/>
    <cellStyle name="%_Cash Costs_MasterPiano_LA2" xfId="718"/>
    <cellStyle name="%_Cash Costs_Mercato" xfId="719"/>
    <cellStyle name="%_Cash Costs_Metriche BRASILE" xfId="720"/>
    <cellStyle name="%_Cash Costs_Metrics  LAW 2004 10 PARTE WL" xfId="721"/>
    <cellStyle name="%_Cash Costs_Operating Report ITZ" xfId="722"/>
    <cellStyle name="%_Cash Costs_OUTLOOK VS 2001" xfId="723"/>
    <cellStyle name="%_Cash Costs_P&amp;L Forecast 2002" xfId="724"/>
    <cellStyle name="%_Cash Costs_Piano 2003-2005_LAWFullappoggio" xfId="725"/>
    <cellStyle name="%_Cash Costs_Piano_LAO_newproforma24" xfId="726"/>
    <cellStyle name="%_Cash Costs_PL x Q 2003 vs 2002" xfId="727"/>
    <cellStyle name="%_Cash Costs_Plan_LAO_old TI version (example)" xfId="728"/>
    <cellStyle name="%_Cash Costs_Quarter_Gruppo Totale" xfId="729"/>
    <cellStyle name="%_Cash Costs_Quarter_Market" xfId="730"/>
    <cellStyle name="%_Cash Costs_Schema costi Gruppo_december CDA1" xfId="731"/>
    <cellStyle name="%_Cash Costs_Scocca per Perimetri 2002" xfId="732"/>
    <cellStyle name="%_Cash Costs_TDB_Bolivia_Plan 05 07_II° invio_140305" xfId="733"/>
    <cellStyle name="%_Cash Costs_TDB_Bolivia_Plan 05 07_II° invio_150305_ITGAAP" xfId="734"/>
    <cellStyle name="%_Cash Costs_TdB_IT Gruppo_Dicembre" xfId="735"/>
    <cellStyle name="%_Cash Costs_TdB_LAO_Novembre 2003" xfId="736"/>
    <cellStyle name="%_Cash Costs_TdB_LAO_Piano 2004-2006_32_14_11_new Fcst" xfId="737"/>
    <cellStyle name="%_Cash Costs_TdB_LAO_Piano 2004-2006_33_new Fcst_16 Dic_newBatacchi" xfId="738"/>
    <cellStyle name="%_Cash Costs_TdB_LAO_Settembre 2003_Ufficiale" xfId="739"/>
    <cellStyle name="%_Cash Costs_TdB_Law_Eco_Fin_Feb4" xfId="740"/>
    <cellStyle name="%_Cash Costs_TdB_Law_Eco_Fin_Feb7" xfId="741"/>
    <cellStyle name="%_Cash Costs_TdB_Law_Eco_Fin_Feb9" xfId="742"/>
    <cellStyle name="%_Cash Costs_TdB_Law_Eco_Fin_For2" xfId="743"/>
    <cellStyle name="%_Cash Costs_TdB_LAW_gest_febbr 04_2403" xfId="744"/>
    <cellStyle name="%_Cash Costs_TdB_LAW_gest_MARZO '04 14 05" xfId="745"/>
    <cellStyle name="%_Cash Costs_TdB_LAW_gest_MARZO 04 OLD STRUTT_2604" xfId="746"/>
    <cellStyle name="%_Cash Costs_x wireline  marzo" xfId="747"/>
    <cellStyle name="%_CF 2002" xfId="748"/>
    <cellStyle name="%_CF Forecast 2002" xfId="749"/>
    <cellStyle name="%_Chile e Bolivia Marzo '04" xfId="750"/>
    <cellStyle name="%_Chile e Bolivia Mobile" xfId="751"/>
    <cellStyle name="%_Chile e Bolivia Mobile 2" xfId="752"/>
    <cellStyle name="%_Dane do prezentacji 2Q09" xfId="753"/>
    <cellStyle name="%_Data Book BU IOP_Febbraio18" xfId="754"/>
    <cellStyle name="%_Data Book BU IOP_Febbraio18_1° Margine YTD" xfId="755"/>
    <cellStyle name="%_Data Book BU IOP_Febbraio18_2 - Data Book BU Plan 04_06-Financial Results-Nuovo" xfId="756"/>
    <cellStyle name="%_Data Book BU IOP_Febbraio18_2 - Financial Results - BU Internet &amp; Media" xfId="757"/>
    <cellStyle name="%_Data Book BU IOP_Febbraio18_3a - Consolidation Area Analysis" xfId="758"/>
    <cellStyle name="%_Data Book BU IOP_Febbraio18_5 - Budget Investimenti Plan 04-06. TV_4_SENT" xfId="759"/>
    <cellStyle name="%_Data Book BU IOP_Febbraio18_5 - Budget Investimenti Plan 04-06. TV_4_SENT1" xfId="760"/>
    <cellStyle name="%_Data Book BU IOP_Febbraio18_7 - Data Book BU Plan 04_06-IM-KPI Metrics" xfId="761"/>
    <cellStyle name="%_Data Book BU IOP_Febbraio18_Agenda Feb 2006" xfId="762"/>
    <cellStyle name="%_Data Book BU IOP_Febbraio18_Aggregato LAO_Agosto4" xfId="763"/>
    <cellStyle name="%_Data Book BU IOP_Febbraio18_Allegati Short Letter nov '05" xfId="764"/>
    <cellStyle name="%_Data Book BU IOP_Febbraio18_Allegati Short Letter nov '05 (3)" xfId="765"/>
    <cellStyle name="%_Data Book BU IOP_Febbraio18_Allegati Short Letter nov '05 (4)" xfId="766"/>
    <cellStyle name="%_Data Book BU IOP_Febbraio18_Back up Ti Day" xfId="767"/>
    <cellStyle name="%_Data Book BU IOP_Febbraio18_Backup presentazione bdg III versione" xfId="768"/>
    <cellStyle name="%_Data Book BU IOP_Febbraio18_Base Dati Valori Actual" xfId="769"/>
    <cellStyle name="%_Data Book BU IOP_Febbraio18_Base Dati Valori Bdg" xfId="770"/>
    <cellStyle name="%_Data Book BU IOP_Febbraio18_Base Dati Valori Forecast FY" xfId="771"/>
    <cellStyle name="%_Data Book BU IOP_Febbraio18_Base Dati Valori Full Year" xfId="772"/>
    <cellStyle name="%_Data Book BU IOP_Febbraio18_Base Dati Valori Year" xfId="773"/>
    <cellStyle name="%_Data Book BU IOP_Febbraio18_Base Dati Valori YTD" xfId="774"/>
    <cellStyle name="%_Data Book BU IOP_Febbraio18_Base Dati Valori YTD_1° Margine YTD" xfId="775"/>
    <cellStyle name="%_Data Book BU IOP_Febbraio18_Base Dati Valori YTD_Agenda Feb 2006" xfId="776"/>
    <cellStyle name="%_Data Book BU IOP_Febbraio18_Base Dati Valori YTD_Allegati Short Letter nov '05" xfId="777"/>
    <cellStyle name="%_Data Book BU IOP_Febbraio18_Base Dati Valori YTD_Allegati Short Letter nov '05 (3)" xfId="778"/>
    <cellStyle name="%_Data Book BU IOP_Febbraio18_Base Dati Valori YTD_Allegati Short Letter nov '05 (4)" xfId="779"/>
    <cellStyle name="%_Data Book BU IOP_Febbraio18_Base Dati Valori YTD_Back up Ti Day" xfId="780"/>
    <cellStyle name="%_Data Book BU IOP_Febbraio18_Base Dati Valori YTD_Backup presentazione bdg III versione" xfId="781"/>
    <cellStyle name="%_Data Book BU IOP_Febbraio18_Base Dati Valori YTD_Base Dati Valori Bdg" xfId="782"/>
    <cellStyle name="%_Data Book BU IOP_Febbraio18_Base Dati Valori YTD_Book1" xfId="783"/>
    <cellStyle name="%_Data Book BU IOP_Febbraio18_Base Dati Valori YTD_Book2" xfId="784"/>
    <cellStyle name="%_Data Book BU IOP_Febbraio18_Base Dati Valori YTD_Brazil 2006_2008" xfId="785"/>
    <cellStyle name="%_Data Book BU IOP_Febbraio18_Base Dati Valori YTD_Break-Up IT GAAP Euro 1" xfId="786"/>
    <cellStyle name="%_Data Book BU IOP_Febbraio18_Base Dati Valori YTD_Break-Up IT GAAP Euro 2" xfId="787"/>
    <cellStyle name="%_Data Book BU IOP_Febbraio18_Base Dati Valori YTD_BU_CHANGE_ANALYSIS_1 (2)" xfId="788"/>
    <cellStyle name="%_Data Book BU IOP_Febbraio18_Base Dati Valori YTD_Budget &amp; Piano IAS_draft" xfId="789"/>
    <cellStyle name="%_Data Book BU IOP_Febbraio18_Base Dati Valori YTD_Capex" xfId="790"/>
    <cellStyle name="%_Data Book BU IOP_Febbraio18_Base Dati Valori YTD_Cartel1" xfId="791"/>
    <cellStyle name="%_Data Book BU IOP_Febbraio18_Base Dati Valori YTD_Cartel1 (2)" xfId="792"/>
    <cellStyle name="%_Data Book BU IOP_Febbraio18_Base Dati Valori YTD_Cartel1 (3)" xfId="793"/>
    <cellStyle name="%_Data Book BU IOP_Febbraio18_Base Dati Valori YTD_Cartel1 (4)" xfId="794"/>
    <cellStyle name="%_Data Book BU IOP_Febbraio18_Base Dati Valori YTD_Cartel2" xfId="795"/>
    <cellStyle name="%_Data Book BU IOP_Febbraio18_Base Dati Valori YTD_Cash Costs " xfId="796"/>
    <cellStyle name="%_Data Book BU IOP_Febbraio18_Base Dati Valori YTD_Cash Costs  (2)" xfId="797"/>
    <cellStyle name="%_Data Book BU IOP_Febbraio18_Base Dati Valori YTD_Change vs LY" xfId="798"/>
    <cellStyle name="%_Data Book BU IOP_Febbraio18_Base Dati Valori YTD_Commenti IAS 2004_2007newPER REPORT_vs1" xfId="799"/>
    <cellStyle name="%_Data Book BU IOP_Febbraio18_Base Dati Valori YTD_Controllo Costi ITZ Mobile" xfId="800"/>
    <cellStyle name="%_Data Book BU IOP_Febbraio18_Base Dati Valori YTD_Copia di ITZ e BRA new" xfId="801"/>
    <cellStyle name="%_Data Book BU IOP_Febbraio18_Base Dati Valori YTD_COPIADILAVORO2004" xfId="802"/>
    <cellStyle name="%_Data Book BU IOP_Febbraio18_Base Dati Valori YTD_DB Domestic Actual" xfId="803"/>
    <cellStyle name="%_Data Book BU IOP_Febbraio18_Base Dati Valori YTD_EAP_GESTIONALE MOBILE marzo_Amedeo" xfId="804"/>
    <cellStyle name="%_Data Book BU IOP_Febbraio18_Base Dati Valori YTD_ebit_month" xfId="805"/>
    <cellStyle name="%_Data Book BU IOP_Febbraio18_Base Dati Valori YTD_EBITDA ANALYSIS DEC ytd_month" xfId="806"/>
    <cellStyle name="%_Data Book BU IOP_Febbraio18_Base Dati Valori YTD_Econommico Agosto 2005" xfId="807"/>
    <cellStyle name="%_Data Book BU IOP_Febbraio18_Base Dati Valori YTD_Econommico Dic '05_closing 1" xfId="808"/>
    <cellStyle name="%_Data Book BU IOP_Febbraio18_Base Dati Valori YTD_Econommico Oct '05" xfId="809"/>
    <cellStyle name="%_Data Book BU IOP_Febbraio18_Base Dati Valori YTD_Efficiency per presentazione 19nov" xfId="810"/>
    <cellStyle name="%_Data Book BU IOP_Febbraio18_Base Dati Valori YTD_Euros Data Book Consolidado" xfId="811"/>
    <cellStyle name="%_Data Book BU IOP_Febbraio18_Base Dati Valori YTD_Expenses" xfId="812"/>
    <cellStyle name="%_Data Book BU IOP_Febbraio18_Base Dati Valori YTD_Financial  Disposal 005-20071" xfId="813"/>
    <cellStyle name="%_Data Book BU IOP_Febbraio18_Base Dati Valori YTD_Financial  Disposal closing sep e FCST3" xfId="814"/>
    <cellStyle name="%_Data Book BU IOP_Febbraio18_Base Dati Valori YTD_Financial  Disposal closing sep e FCST3 per q" xfId="815"/>
    <cellStyle name="%_Data Book BU IOP_Febbraio18_Base Dati Valori YTD_Financial TdB TIM Group" xfId="816"/>
    <cellStyle name="%_Data Book BU IOP_Febbraio18_Base Dati Valori YTD_Financial TdB TIM Group_28" xfId="817"/>
    <cellStyle name="%_Data Book BU IOP_Febbraio18_Base Dati Valori YTD_Financial TdB TIM Group_vs 15" xfId="818"/>
    <cellStyle name="%_Data Book BU IOP_Febbraio18_Base Dati Valori YTD_Flash EBIT" xfId="819"/>
    <cellStyle name="%_Data Book BU IOP_Febbraio18_Base Dati Valori YTD_FLASH EBIT 1110" xfId="820"/>
    <cellStyle name="%_Data Book BU IOP_Febbraio18_Base Dati Valori YTD_Gestionale Aprile 2006_1" xfId="821"/>
    <cellStyle name="%_Data Book BU IOP_Febbraio18_Base Dati Valori YTD_Gestionale Dic '05_ con IV Q_2" xfId="822"/>
    <cellStyle name="%_Data Book BU IOP_Febbraio18_Base Dati Valori YTD_Gestionale Dic '05_ con IV Q_2 NEW" xfId="823"/>
    <cellStyle name="%_Data Book BU IOP_Febbraio18_Base Dati Valori YTD_Gestionale giugno '06" xfId="824"/>
    <cellStyle name="%_Data Book BU IOP_Febbraio18_Base Dati Valori YTD_Gestionale maggio 2006_3" xfId="825"/>
    <cellStyle name="%_Data Book BU IOP_Febbraio18_Base Dati Valori YTD_Gestionale Nov '05_2" xfId="826"/>
    <cellStyle name="%_Data Book BU IOP_Febbraio18_Base Dati Valori YTD_Gestionale Piao 06 08_V3" xfId="827"/>
    <cellStyle name="%_Data Book BU IOP_Febbraio18_Base Dati Valori YTD_grafico per sl (3)" xfId="828"/>
    <cellStyle name="%_Data Book BU IOP_Febbraio18_Base Dati Valori YTD_Graficos MComittee_BReview" xfId="829"/>
    <cellStyle name="%_Data Book BU IOP_Febbraio18_Base Dati Valori YTD_Grecia disposal _last CBEP (3)" xfId="830"/>
    <cellStyle name="%_Data Book BU IOP_Febbraio18_Base Dati Valori YTD_ias analysis" xfId="831"/>
    <cellStyle name="%_Data Book BU IOP_Febbraio18_Base Dati Valori YTD_Ias Analysis Gruppo e Italia" xfId="832"/>
    <cellStyle name="%_Data Book BU IOP_Febbraio18_Base Dati Valori YTD_Impatto Disposal GPP" xfId="833"/>
    <cellStyle name="%_Data Book BU IOP_Febbraio18_Base Dati Valori YTD_Impatto Disposal TI Media" xfId="834"/>
    <cellStyle name="%_Data Book BU IOP_Febbraio18_Base Dati Valori YTD_Input" xfId="835"/>
    <cellStyle name="%_Data Book BU IOP_Febbraio18_Base Dati Valori YTD_IS Detail" xfId="836"/>
    <cellStyle name="%_Data Book BU IOP_Febbraio18_Base Dati Valori YTD_IT-GAAP-Proposta TdB TIM Brasil" xfId="837"/>
    <cellStyle name="%_Data Book BU IOP_Febbraio18_Base Dati Valori YTD_KPI Brasile Aprile_2006_6" xfId="838"/>
    <cellStyle name="%_Data Book BU IOP_Febbraio18_Base Dati Valori YTD_KPI Brasile Dicembre_2" xfId="839"/>
    <cellStyle name="%_Data Book BU IOP_Febbraio18_Base Dati Valori YTD_KPI Brasile Giugno_2006_last" xfId="840"/>
    <cellStyle name="%_Data Book BU IOP_Febbraio18_Base Dati Valori YTD_KPI Brasile Maggio_2006_3" xfId="841"/>
    <cellStyle name="%_Data Book BU IOP_Febbraio18_Base Dati Valori YTD_KPI Brasile Piano_Closing_NUOVA LOGICA" xfId="842"/>
    <cellStyle name="%_Data Book BU IOP_Febbraio18_Base Dati Valori YTD_Main KPI Piano '06-'08 Brazil" xfId="843"/>
    <cellStyle name="%_Data Book BU IOP_Febbraio18_Base Dati Valori YTD_Main Results 2005 TI Group 7 oct" xfId="844"/>
    <cellStyle name="%_Data Book BU IOP_Febbraio18_Base Dati Valori YTD_Master Piano_Gestionale_PE_perBdg" xfId="845"/>
    <cellStyle name="%_Data Book BU IOP_Febbraio18_Base Dati Valori YTD_Megabase 2005" xfId="846"/>
    <cellStyle name="%_Data Book BU IOP_Febbraio18_Base Dati Valori YTD_NFP 2" xfId="847"/>
    <cellStyle name="%_Data Book BU IOP_Febbraio18_Base Dati Valori YTD_Operating WC - back up" xfId="848"/>
    <cellStyle name="%_Data Book BU IOP_Febbraio18_Base Dati Valori YTD_OTHER FLASH" xfId="849"/>
    <cellStyle name="%_Data Book BU IOP_Febbraio18_Base Dati Valori YTD_Report 09" xfId="850"/>
    <cellStyle name="%_Data Book BU IOP_Febbraio18_Base Dati Valori YTD_Report 12 Preclosing" xfId="851"/>
    <cellStyle name="%_Data Book BU IOP_Febbraio18_Base Dati Valori YTD_Report financial 2006.APR" xfId="852"/>
    <cellStyle name="%_Data Book BU IOP_Febbraio18_Base Dati Valori YTD_Report March 2006 valori 2" xfId="853"/>
    <cellStyle name="%_Data Book BU IOP_Febbraio18_Base Dati Valori YTD_Report Mobile piano 06 08" xfId="854"/>
    <cellStyle name="%_Data Book BU IOP_Febbraio18_Base Dati Valori YTD_Report11_VP" xfId="855"/>
    <cellStyle name="%_Data Book BU IOP_Febbraio18_Base Dati Valori YTD_Riepilogo Target IT Gaap vs IAS" xfId="856"/>
    <cellStyle name="%_Data Book BU IOP_Febbraio18_Base Dati Valori YTD_Tableau_FACPC_Ti Gruppo_Cons2" xfId="857"/>
    <cellStyle name="%_Data Book BU IOP_Febbraio18_Base Dati Valori YTD_Tavole IAS 2003-2004-2005" xfId="858"/>
    <cellStyle name="%_Data Book BU IOP_Febbraio18_Base Dati Valori YTD_TdB_Law_Eco_Fin_Feb4" xfId="859"/>
    <cellStyle name="%_Data Book BU IOP_Febbraio18_Base Dati Valori YTD_TdB_Law_Eco_Fin_Feb7" xfId="860"/>
    <cellStyle name="%_Data Book BU IOP_Febbraio18_Base Dati Valori YTD_TdB_Law_Eco_Fin_Feb9" xfId="861"/>
    <cellStyle name="%_Data Book BU IOP_Febbraio18_Base Dati Valori YTD_TdB_Law_Eco_Fin_For2" xfId="862"/>
    <cellStyle name="%_Data Book BU IOP_Febbraio18_Base Dati Valori YTD_TdB_LAW_gest_febbr 04_2403" xfId="863"/>
    <cellStyle name="%_Data Book BU IOP_Febbraio18_Base Dati Valori YTD_TdB_LAW_gest_MARZO '04 14 05" xfId="864"/>
    <cellStyle name="%_Data Book BU IOP_Febbraio18_Base Dati Valori YTD_TdB_LAW_gest_MARZO 04 OLD STRUTT_2604" xfId="865"/>
    <cellStyle name="%_Data Book BU IOP_Febbraio18_Base Dati Valori YTD_TdbGroup-Dicembrev26" xfId="866"/>
    <cellStyle name="%_Data Book BU IOP_Febbraio18_Base Dati Valori YTD_Tnc" xfId="867"/>
    <cellStyle name="%_Data Book BU IOP_Febbraio18_Base dati YTD" xfId="868"/>
    <cellStyle name="%_Data Book BU IOP_Febbraio18_bbned" xfId="869"/>
    <cellStyle name="%_Data Book BU IOP_Febbraio18_BDV_PL_SEGM" xfId="870"/>
    <cellStyle name="%_Data Book BU IOP_Febbraio18_Book1" xfId="871"/>
    <cellStyle name="%_Data Book BU IOP_Febbraio18_Book2" xfId="872"/>
    <cellStyle name="%_Data Book BU IOP_Febbraio18_Brazil 2006_2008" xfId="873"/>
    <cellStyle name="%_Data Book BU IOP_Febbraio18_Break Up Results" xfId="874"/>
    <cellStyle name="%_Data Book BU IOP_Febbraio18_BS Forecast 2002" xfId="875"/>
    <cellStyle name="%_Data Book BU IOP_Febbraio18_BS Full Year 2001" xfId="876"/>
    <cellStyle name="%_Data Book BU IOP_Febbraio18_BU_CHANGE_ANALYSIS_1 (2)" xfId="877"/>
    <cellStyle name="%_Data Book BU IOP_Febbraio18_Budget &amp; Piano 2005-2007 - solo IAS (01 aprile)" xfId="878"/>
    <cellStyle name="%_Data Book BU IOP_Febbraio18_Budget &amp; Piano 2005-2007 Definitivo" xfId="879"/>
    <cellStyle name="%_Data Book BU IOP_Febbraio18_Budget &amp; Piano IAS" xfId="880"/>
    <cellStyle name="%_Data Book BU IOP_Febbraio18_Budget &amp; Piano IAS_draft" xfId="881"/>
    <cellStyle name="%_Data Book BU IOP_Febbraio18_Buffetti - Data Book BU Plan 04_06-Financial Results-Nuovo" xfId="882"/>
    <cellStyle name="%_Data Book BU IOP_Febbraio18_by Q" xfId="883"/>
    <cellStyle name="%_Data Book BU IOP_Febbraio18_Capex" xfId="884"/>
    <cellStyle name="%_Data Book BU IOP_Febbraio18_Cartel1" xfId="885"/>
    <cellStyle name="%_Data Book BU IOP_Febbraio18_Cartel1 (2)" xfId="886"/>
    <cellStyle name="%_Data Book BU IOP_Febbraio18_Cartel1 (3)" xfId="887"/>
    <cellStyle name="%_Data Book BU IOP_Febbraio18_Cartel1 (4)" xfId="888"/>
    <cellStyle name="%_Data Book BU IOP_Febbraio18_Cartel2" xfId="889"/>
    <cellStyle name="%_Data Book BU IOP_Febbraio18_Cash Costs " xfId="890"/>
    <cellStyle name="%_Data Book BU IOP_Febbraio18_Cash Costs  (2)" xfId="891"/>
    <cellStyle name="%_Data Book BU IOP_Febbraio18_Cash out_ fcst 1_2004" xfId="892"/>
    <cellStyle name="%_Data Book BU IOP_Febbraio18_CF Forecast 2002" xfId="893"/>
    <cellStyle name="%_Data Book BU IOP_Febbraio18_Commenti IAS 2004_2007newPER REPORT_vs1" xfId="894"/>
    <cellStyle name="%_Data Book BU IOP_Febbraio18_Controllo Costi ITZ Mobile" xfId="895"/>
    <cellStyle name="%_Data Book BU IOP_Febbraio18_Copia di ITZ e BRA new" xfId="896"/>
    <cellStyle name="%_Data Book BU IOP_Febbraio18_COPIADILAVORO2004" xfId="897"/>
    <cellStyle name="%_Data Book BU IOP_Febbraio18_Copy of 2 - Financial Results - BU Wireline" xfId="898"/>
    <cellStyle name="%_Data Book BU IOP_Febbraio18_D_INP_IAS" xfId="899"/>
    <cellStyle name="%_Data Book BU IOP_Febbraio18_Data book 2004 e Piano Internet" xfId="900"/>
    <cellStyle name="%_Data Book BU IOP_Febbraio18_Data Book BU Plan 04_06 TV" xfId="901"/>
    <cellStyle name="%_Data Book BU IOP_Febbraio18_Data Book LAO Plan 04_06 - Financial Results" xfId="902"/>
    <cellStyle name="%_Data Book BU IOP_Febbraio18_Data Book MAX 2004-2006" xfId="903"/>
    <cellStyle name="%_Data Book BU IOP_Febbraio18_Data Book_ITM_Marzo_2003_6" xfId="904"/>
    <cellStyle name="%_Data Book BU IOP_Febbraio18_Databook_Full Year_LAW14 appoggio" xfId="905"/>
    <cellStyle name="%_Data Book BU IOP_Febbraio18_Databook_Full Year_LAW14appoggio" xfId="906"/>
    <cellStyle name="%_Data Book BU IOP_Febbraio18_Dati gestionali_ III_fcst_WITT" xfId="907"/>
    <cellStyle name="%_Data Book BU IOP_Febbraio18_Dati IT Tilab" xfId="908"/>
    <cellStyle name="%_Data Book BU IOP_Febbraio18_DB" xfId="909"/>
    <cellStyle name="%_Data Book BU IOP_Febbraio18_DB Domestic Actual" xfId="910"/>
    <cellStyle name="%_Data Book BU IOP_Febbraio18_Delta Perimetri _2003 2002 x bdg 04 con cambi new1" xfId="911"/>
    <cellStyle name="%_Data Book BU IOP_Febbraio18_Dettaglio Investimenti" xfId="912"/>
    <cellStyle name="%_Data Book BU IOP_Febbraio18_EAP_GESTIONALE MOBILE marzo_Amedeo" xfId="913"/>
    <cellStyle name="%_Data Book BU IOP_Febbraio18_ebit_month" xfId="914"/>
    <cellStyle name="%_Data Book BU IOP_Febbraio18_EBITDA ANALYSIS DEC ytd_month" xfId="915"/>
    <cellStyle name="%_Data Book BU IOP_Febbraio18_Econommico Agosto 2005" xfId="916"/>
    <cellStyle name="%_Data Book BU IOP_Febbraio18_Econommico Dic '05_closing 1" xfId="917"/>
    <cellStyle name="%_Data Book BU IOP_Febbraio18_Econommico Oct '05" xfId="918"/>
    <cellStyle name="%_Data Book BU IOP_Febbraio18_Efficiency ITG_dec_vers06_03_03" xfId="919"/>
    <cellStyle name="%_Data Book BU IOP_Febbraio18_Efficiency per presentazione 19nov" xfId="920"/>
    <cellStyle name="%_Data Book BU IOP_Febbraio18_estratto costi giugno da TDB Apix" xfId="921"/>
    <cellStyle name="%_Data Book BU IOP_Febbraio18_EXPENCES al netto del costo del prodotto la7 e mtv" xfId="922"/>
    <cellStyle name="%_Data Book BU IOP_Febbraio18_Expenses" xfId="923"/>
    <cellStyle name="%_Data Book BU IOP_Febbraio18_Expenses Analysis Budget Piano" xfId="924"/>
    <cellStyle name="%_Data Book BU IOP_Febbraio18_Financial  Disposal 005-20071" xfId="925"/>
    <cellStyle name="%_Data Book BU IOP_Febbraio18_Financial  Disposal closing sep e FCST3" xfId="926"/>
    <cellStyle name="%_Data Book BU IOP_Febbraio18_Financial  Disposal closing sep e FCST3 per q" xfId="927"/>
    <cellStyle name="%_Data Book BU IOP_Febbraio18_Financial TdB TIM Group" xfId="928"/>
    <cellStyle name="%_Data Book BU IOP_Febbraio18_Financial TdB TIM Group_28" xfId="929"/>
    <cellStyle name="%_Data Book BU IOP_Febbraio18_Financial TdB TIM Group_vs 15" xfId="930"/>
    <cellStyle name="%_Data Book BU IOP_Febbraio18_Format gestionale Corporate - 260105 v2 invio" xfId="931"/>
    <cellStyle name="%_Data Book BU IOP_Febbraio18_Format gestionale Corporate - video e ADSL" xfId="932"/>
    <cellStyle name="%_Data Book BU IOP_Febbraio18_Gestionale Aprile 2006_1" xfId="933"/>
    <cellStyle name="%_Data Book BU IOP_Febbraio18_Gestionale Dic '05_ con IV Q_2" xfId="934"/>
    <cellStyle name="%_Data Book BU IOP_Febbraio18_Gestionale Dic '05_ con IV Q_2 NEW" xfId="935"/>
    <cellStyle name="%_Data Book BU IOP_Febbraio18_Gestionale giugno '06" xfId="936"/>
    <cellStyle name="%_Data Book BU IOP_Febbraio18_Gestionale maggio 2006_3" xfId="937"/>
    <cellStyle name="%_Data Book BU IOP_Febbraio18_Gestionale Nov '05_2" xfId="938"/>
    <cellStyle name="%_Data Book BU IOP_Febbraio18_Gestionale Piao 06 08_V3" xfId="939"/>
    <cellStyle name="%_Data Book BU IOP_Febbraio18_grafico per sl (3)" xfId="940"/>
    <cellStyle name="%_Data Book BU IOP_Febbraio18_Grecia disposal _last CBEP (3)" xfId="941"/>
    <cellStyle name="%_Data Book BU IOP_Febbraio18_Gruppo_BDG_Budget e Piano_2005_Ufficiale_2" xfId="942"/>
    <cellStyle name="%_Data Book BU IOP_Febbraio18_Gruppo_Totale_Dicembre_uff3" xfId="943"/>
    <cellStyle name="%_Data Book BU IOP_Febbraio18_hansenetnew-dic" xfId="944"/>
    <cellStyle name="%_Data Book BU IOP_Febbraio18_headcount" xfId="945"/>
    <cellStyle name="%_Data Book BU IOP_Febbraio18_I Forecast Flash LAW6" xfId="946"/>
    <cellStyle name="%_Data Book BU IOP_Febbraio18_ias analysis" xfId="947"/>
    <cellStyle name="%_Data Book BU IOP_Febbraio18_Ias Analysis Gruppo e Italia" xfId="948"/>
    <cellStyle name="%_Data Book BU IOP_Febbraio18_IAS Nuova struttura Wireline_fin" xfId="949"/>
    <cellStyle name="%_Data Book BU IOP_Febbraio18_Impatto Disposal GPP" xfId="950"/>
    <cellStyle name="%_Data Book BU IOP_Febbraio18_Impatto Disposal TI Media" xfId="951"/>
    <cellStyle name="%_Data Book BU IOP_Febbraio18_IT Market_Budget 2004 Mensilizzato_10_new" xfId="952"/>
    <cellStyle name="%_Data Book BU IOP_Febbraio18_KPI" xfId="953"/>
    <cellStyle name="%_Data Book BU IOP_Febbraio18_KPI Brasile Aprile_2006_6" xfId="954"/>
    <cellStyle name="%_Data Book BU IOP_Febbraio18_KPI Brasile Dicembre_2" xfId="955"/>
    <cellStyle name="%_Data Book BU IOP_Febbraio18_KPI Brasile Giugno_2006_last" xfId="956"/>
    <cellStyle name="%_Data Book BU IOP_Febbraio18_KPI Brasile Maggio_2006_3" xfId="957"/>
    <cellStyle name="%_Data Book BU IOP_Febbraio18_KPI Brasile Piano_Closing_NUOVA LOGICA" xfId="958"/>
    <cellStyle name="%_Data Book BU IOP_Febbraio18_Lao x-rate Bdg 2004" xfId="959"/>
    <cellStyle name="%_Data Book BU IOP_Febbraio18_LAO_Forecast_6" xfId="960"/>
    <cellStyle name="%_Data Book BU IOP_Febbraio18_LAW_Forecast_6" xfId="961"/>
    <cellStyle name="%_Data Book BU IOP_Febbraio18_libertysurfgrnew-dic" xfId="962"/>
    <cellStyle name="%_Data Book BU IOP_Febbraio18_Main KPI Piano '06-'08 Brazil" xfId="963"/>
    <cellStyle name="%_Data Book BU IOP_Febbraio18_Main Results 2005 TI Group 7 oct" xfId="964"/>
    <cellStyle name="%_Data Book BU IOP_Febbraio18_Market_ BDG_e PIANO_2005_con proforma_Ufficiale_2" xfId="965"/>
    <cellStyle name="%_Data Book BU IOP_Febbraio18_Market_ Dicembre_2002_uff_3" xfId="966"/>
    <cellStyle name="%_Data Book BU IOP_Febbraio18_Master Piano_DataBook_PE4bis" xfId="967"/>
    <cellStyle name="%_Data Book BU IOP_Febbraio18_Master Piano_DataBook_PE5 per Bdg" xfId="968"/>
    <cellStyle name="%_Data Book BU IOP_Febbraio18_Master Piano_Gestionale_PE_perBdg" xfId="969"/>
    <cellStyle name="%_Data Book BU IOP_Febbraio18_MasterPiano_DataBook_LAO per Bdg" xfId="970"/>
    <cellStyle name="%_Data Book BU IOP_Febbraio18_MasterPiano_DataBook_LAO2bis bis" xfId="971"/>
    <cellStyle name="%_Data Book BU IOP_Febbraio18_MasterPiano_DataBook_LAO48" xfId="972"/>
    <cellStyle name="%_Data Book BU IOP_Febbraio18_MasterPiano_LA" xfId="973"/>
    <cellStyle name="%_Data Book BU IOP_Febbraio18_MasterPiano_LA2" xfId="974"/>
    <cellStyle name="%_Data Book BU IOP_Febbraio18_mensilizzazione IT e TI Lab" xfId="975"/>
    <cellStyle name="%_Data Book BU IOP_Febbraio18_Mercato" xfId="976"/>
    <cellStyle name="%_Data Book BU IOP_Febbraio18_Metrics  LAW 2004 10 PARTE WL" xfId="977"/>
    <cellStyle name="%_Data Book BU IOP_Febbraio18_Operating WC - back up" xfId="978"/>
    <cellStyle name="%_Data Book BU IOP_Febbraio18_OTHER FLASH" xfId="979"/>
    <cellStyle name="%_Data Book BU IOP_Febbraio18_OUTLOOK VS 2001" xfId="980"/>
    <cellStyle name="%_Data Book BU IOP_Febbraio18_P&amp;L Forecast 2002" xfId="981"/>
    <cellStyle name="%_Data Book BU IOP_Febbraio18_Perimetro Cambi_Aprile 2005 vs Lsty_FLASH 1" xfId="982"/>
    <cellStyle name="%_Data Book BU IOP_Febbraio18_Perimetro Cambi_Marzo 2005 vs Lsty_FLASH 1" xfId="983"/>
    <cellStyle name="%_Data Book BU IOP_Febbraio18_Piano 2003-2005_LAWFullappoggio" xfId="984"/>
    <cellStyle name="%_Data Book BU IOP_Febbraio18_Piano_LAO_newproforma24" xfId="985"/>
    <cellStyle name="%_Data Book BU IOP_Febbraio18_Plan_LAO_old TI version (example)" xfId="986"/>
    <cellStyle name="%_Data Book BU IOP_Febbraio18_Preview Piano 05-07 01 nov" xfId="987"/>
    <cellStyle name="%_Data Book BU IOP_Febbraio18_Quarter_Gruppo Totale" xfId="988"/>
    <cellStyle name="%_Data Book BU IOP_Febbraio18_Quarter_Market" xfId="989"/>
    <cellStyle name="%_Data Book BU IOP_Febbraio18_Rep_Package BDG_PLAN 05-07" xfId="990"/>
    <cellStyle name="%_Data Book BU IOP_Febbraio18_Report 09" xfId="991"/>
    <cellStyle name="%_Data Book BU IOP_Febbraio18_Report 12" xfId="992"/>
    <cellStyle name="%_Data Book BU IOP_Febbraio18_Report 12 Preclosing" xfId="993"/>
    <cellStyle name="%_Data Book BU IOP_Febbraio18_Report financial 2006.APR" xfId="994"/>
    <cellStyle name="%_Data Book BU IOP_Febbraio18_Report March 2006 valori 2" xfId="995"/>
    <cellStyle name="%_Data Book BU IOP_Febbraio18_Report Mobile piano 06 08" xfId="996"/>
    <cellStyle name="%_Data Book BU IOP_Febbraio18_Report Olivetti Tecnost dicembre" xfId="997"/>
    <cellStyle name="%_Data Book BU IOP_Febbraio18_Report Piano 04-06_20 nov" xfId="998"/>
    <cellStyle name="%_Data Book BU IOP_Febbraio18_Report11_VP" xfId="999"/>
    <cellStyle name="%_Data Book BU IOP_Febbraio18_Riepilogo Target IT Gaap vs IAS" xfId="1000"/>
    <cellStyle name="%_Data Book BU IOP_Febbraio18_sintesi costi TDB-BUW-mag05 bis" xfId="1001"/>
    <cellStyle name="%_Data Book BU IOP_Febbraio18_Tableau_FACPC_Ti Gruppo_Cons2" xfId="1002"/>
    <cellStyle name="%_Data Book BU IOP_Febbraio18_Tavola Persoanle" xfId="1003"/>
    <cellStyle name="%_Data Book BU IOP_Febbraio18_Tavole IAS" xfId="1004"/>
    <cellStyle name="%_Data Book BU IOP_Febbraio18_Tavole IAS 2003-2004-2005" xfId="1005"/>
    <cellStyle name="%_Data Book BU IOP_Febbraio18_Tavole IAS Piano OliTec" xfId="1006"/>
    <cellStyle name="%_Data Book BU IOP_Febbraio18_Tavole Italian Gaap Piano OliTec" xfId="1007"/>
    <cellStyle name="%_Data Book BU IOP_Febbraio18_TdB_IT Gruppo_Dicembre" xfId="1008"/>
    <cellStyle name="%_Data Book BU IOP_Febbraio18_TdB_LAO_Novembre 2003" xfId="1009"/>
    <cellStyle name="%_Data Book BU IOP_Febbraio18_TdB_LAO_Piano 2004-2006_32_14_11_new Fcst" xfId="1010"/>
    <cellStyle name="%_Data Book BU IOP_Febbraio18_TdB_LAO_Piano 2004-2006_33_new Fcst_16 Dic_newBatacchi" xfId="1011"/>
    <cellStyle name="%_Data Book BU IOP_Febbraio18_TdB_LAO_Settembre 2003_Ufficiale" xfId="1012"/>
    <cellStyle name="%_Data Book BU IOP_Febbraio18_TdB_Law_Eco_Fin_Feb4" xfId="1013"/>
    <cellStyle name="%_Data Book BU IOP_Febbraio18_TdB_Law_Eco_Fin_Feb7" xfId="1014"/>
    <cellStyle name="%_Data Book BU IOP_Febbraio18_TdB_Law_Eco_Fin_Feb9" xfId="1015"/>
    <cellStyle name="%_Data Book BU IOP_Febbraio18_TdB_Law_Eco_Fin_For2" xfId="1016"/>
    <cellStyle name="%_Data Book BU IOP_Febbraio18_TdB_LAW_gest_febbr 04_2403" xfId="1017"/>
    <cellStyle name="%_Data Book BU IOP_Febbraio18_TdB_LAW_gest_MARZO '04 14 05" xfId="1018"/>
    <cellStyle name="%_Data Book BU IOP_Febbraio18_TdB_LAW_gest_MARZO 04 OLD STRUTT_2604" xfId="1019"/>
    <cellStyle name="%_Data Book BU IOP_Febbraio18_Tdb_Olivetti_Marzo 2005_Ufficiale1" xfId="1020"/>
    <cellStyle name="%_Data Book BU IOP_Febbraio18_TDB-BBB-mag05" xfId="1021"/>
    <cellStyle name="%_Data Book BU IOP_Febbraio18_Tdb-FinResults_05-07_NetIPR_22-03" xfId="1022"/>
    <cellStyle name="%_Data Book BU IOP_Febbraio18_Tdb-FinResults_05-07_NetIPR_25-02_4" xfId="1023"/>
    <cellStyle name="%_Data Book BU IOP_Febbraio18_TdbGroup-Dicembrev26" xfId="1024"/>
    <cellStyle name="%_Data Book BU IOP_Febbraio18_Ti france piano 2005 2007 Budget feb02" xfId="1025"/>
    <cellStyle name="%_Data Book BU IOP_Febbraio18_TIWS_IT Fuse per EAP fcst3" xfId="1026"/>
    <cellStyle name="%_Data Book BU IOP_Febbraio2" xfId="1027"/>
    <cellStyle name="%_Data Book BU IOP_Febbraio2_Agenda Budget-Piano" xfId="1028"/>
    <cellStyle name="%_Data Book BU IOP_Febbraio2_Aggregato LAO_Agosto4" xfId="1029"/>
    <cellStyle name="%_Data Book BU IOP_Febbraio2_Argentina novembre 2004 x Emanuela_1" xfId="1030"/>
    <cellStyle name="%_Data Book BU IOP_Febbraio2_Base Dati Valori Actual" xfId="1031"/>
    <cellStyle name="%_Data Book BU IOP_Febbraio2_Base Dati Valori Bdg" xfId="1032"/>
    <cellStyle name="%_Data Book BU IOP_Febbraio2_Base Dati Valori Forecast FY" xfId="1033"/>
    <cellStyle name="%_Data Book BU IOP_Febbraio2_Base Dati Valori Full Year" xfId="1034"/>
    <cellStyle name="%_Data Book BU IOP_Febbraio2_Base Dati Valori Year" xfId="1035"/>
    <cellStyle name="%_Data Book BU IOP_Febbraio2_Base Dati Valori YTD" xfId="1036"/>
    <cellStyle name="%_Data Book BU IOP_Febbraio2_Base Dati Valori YTD_1° Margine YTD" xfId="1037"/>
    <cellStyle name="%_Data Book BU IOP_Febbraio2_Base Dati Valori YTD_Agenda Feb 2006" xfId="1038"/>
    <cellStyle name="%_Data Book BU IOP_Febbraio2_Base Dati Valori YTD_Allegati Short Letter nov '05" xfId="1039"/>
    <cellStyle name="%_Data Book BU IOP_Febbraio2_Base Dati Valori YTD_Allegati Short Letter nov '05 (3)" xfId="1040"/>
    <cellStyle name="%_Data Book BU IOP_Febbraio2_Base Dati Valori YTD_Allegati Short Letter nov '05 (4)" xfId="1041"/>
    <cellStyle name="%_Data Book BU IOP_Febbraio2_Base Dati Valori YTD_Back up Ti Day" xfId="1042"/>
    <cellStyle name="%_Data Book BU IOP_Febbraio2_Base Dati Valori YTD_Backup presentazione bdg III versione" xfId="1043"/>
    <cellStyle name="%_Data Book BU IOP_Febbraio2_Base Dati Valori YTD_Base Dati Valori Bdg" xfId="1044"/>
    <cellStyle name="%_Data Book BU IOP_Febbraio2_Base Dati Valori YTD_Book1" xfId="1045"/>
    <cellStyle name="%_Data Book BU IOP_Febbraio2_Base Dati Valori YTD_Book2" xfId="1046"/>
    <cellStyle name="%_Data Book BU IOP_Febbraio2_Base Dati Valori YTD_Brazil 2006_2008" xfId="1047"/>
    <cellStyle name="%_Data Book BU IOP_Febbraio2_Base Dati Valori YTD_Break-Up IT GAAP Euro 1" xfId="1048"/>
    <cellStyle name="%_Data Book BU IOP_Febbraio2_Base Dati Valori YTD_Break-Up IT GAAP Euro 2" xfId="1049"/>
    <cellStyle name="%_Data Book BU IOP_Febbraio2_Base Dati Valori YTD_BU_CHANGE_ANALYSIS_1 (2)" xfId="1050"/>
    <cellStyle name="%_Data Book BU IOP_Febbraio2_Base Dati Valori YTD_Budget &amp; Piano IAS_draft" xfId="1051"/>
    <cellStyle name="%_Data Book BU IOP_Febbraio2_Base Dati Valori YTD_Capex" xfId="1052"/>
    <cellStyle name="%_Data Book BU IOP_Febbraio2_Base Dati Valori YTD_Cartel1" xfId="1053"/>
    <cellStyle name="%_Data Book BU IOP_Febbraio2_Base Dati Valori YTD_Cartel1 (2)" xfId="1054"/>
    <cellStyle name="%_Data Book BU IOP_Febbraio2_Base Dati Valori YTD_Cartel1 (3)" xfId="1055"/>
    <cellStyle name="%_Data Book BU IOP_Febbraio2_Base Dati Valori YTD_Cartel1 (4)" xfId="1056"/>
    <cellStyle name="%_Data Book BU IOP_Febbraio2_Base Dati Valori YTD_Cartel2" xfId="1057"/>
    <cellStyle name="%_Data Book BU IOP_Febbraio2_Base Dati Valori YTD_Cash Costs " xfId="1058"/>
    <cellStyle name="%_Data Book BU IOP_Febbraio2_Base Dati Valori YTD_Cash Costs  (2)" xfId="1059"/>
    <cellStyle name="%_Data Book BU IOP_Febbraio2_Base Dati Valori YTD_Change vs LY" xfId="1060"/>
    <cellStyle name="%_Data Book BU IOP_Febbraio2_Base Dati Valori YTD_Commenti IAS 2004_2007newPER REPORT_vs1" xfId="1061"/>
    <cellStyle name="%_Data Book BU IOP_Febbraio2_Base Dati Valori YTD_Controllo Costi ITZ Mobile" xfId="1062"/>
    <cellStyle name="%_Data Book BU IOP_Febbraio2_Base Dati Valori YTD_Copia di ITZ e BRA new" xfId="1063"/>
    <cellStyle name="%_Data Book BU IOP_Febbraio2_Base Dati Valori YTD_COPIADILAVORO2004" xfId="1064"/>
    <cellStyle name="%_Data Book BU IOP_Febbraio2_Base Dati Valori YTD_DB Domestic Actual" xfId="1065"/>
    <cellStyle name="%_Data Book BU IOP_Febbraio2_Base Dati Valori YTD_EAP_GESTIONALE MOBILE marzo_Amedeo" xfId="1066"/>
    <cellStyle name="%_Data Book BU IOP_Febbraio2_Base Dati Valori YTD_ebit_month" xfId="1067"/>
    <cellStyle name="%_Data Book BU IOP_Febbraio2_Base Dati Valori YTD_EBITDA ANALYSIS DEC ytd_month" xfId="1068"/>
    <cellStyle name="%_Data Book BU IOP_Febbraio2_Base Dati Valori YTD_Econommico Agosto 2005" xfId="1069"/>
    <cellStyle name="%_Data Book BU IOP_Febbraio2_Base Dati Valori YTD_Econommico Dic '05_closing 1" xfId="1070"/>
    <cellStyle name="%_Data Book BU IOP_Febbraio2_Base Dati Valori YTD_Econommico Oct '05" xfId="1071"/>
    <cellStyle name="%_Data Book BU IOP_Febbraio2_Base Dati Valori YTD_Efficiency per presentazione 19nov" xfId="1072"/>
    <cellStyle name="%_Data Book BU IOP_Febbraio2_Base Dati Valori YTD_Euros Data Book Consolidado" xfId="1073"/>
    <cellStyle name="%_Data Book BU IOP_Febbraio2_Base Dati Valori YTD_Expenses" xfId="1074"/>
    <cellStyle name="%_Data Book BU IOP_Febbraio2_Base Dati Valori YTD_Financial  Disposal 005-20071" xfId="1075"/>
    <cellStyle name="%_Data Book BU IOP_Febbraio2_Base Dati Valori YTD_Financial  Disposal closing sep e FCST3" xfId="1076"/>
    <cellStyle name="%_Data Book BU IOP_Febbraio2_Base Dati Valori YTD_Financial  Disposal closing sep e FCST3 per q" xfId="1077"/>
    <cellStyle name="%_Data Book BU IOP_Febbraio2_Base Dati Valori YTD_Financial TdB TIM Group" xfId="1078"/>
    <cellStyle name="%_Data Book BU IOP_Febbraio2_Base Dati Valori YTD_Financial TdB TIM Group_28" xfId="1079"/>
    <cellStyle name="%_Data Book BU IOP_Febbraio2_Base Dati Valori YTD_Financial TdB TIM Group_vs 15" xfId="1080"/>
    <cellStyle name="%_Data Book BU IOP_Febbraio2_Base Dati Valori YTD_Flash EBIT" xfId="1081"/>
    <cellStyle name="%_Data Book BU IOP_Febbraio2_Base Dati Valori YTD_FLASH EBIT 1110" xfId="1082"/>
    <cellStyle name="%_Data Book BU IOP_Febbraio2_Base Dati Valori YTD_Gestionale Aprile 2006_1" xfId="1083"/>
    <cellStyle name="%_Data Book BU IOP_Febbraio2_Base Dati Valori YTD_Gestionale Dic '05_ con IV Q_2" xfId="1084"/>
    <cellStyle name="%_Data Book BU IOP_Febbraio2_Base Dati Valori YTD_Gestionale Dic '05_ con IV Q_2 NEW" xfId="1085"/>
    <cellStyle name="%_Data Book BU IOP_Febbraio2_Base Dati Valori YTD_Gestionale giugno '06" xfId="1086"/>
    <cellStyle name="%_Data Book BU IOP_Febbraio2_Base Dati Valori YTD_Gestionale maggio 2006_3" xfId="1087"/>
    <cellStyle name="%_Data Book BU IOP_Febbraio2_Base Dati Valori YTD_Gestionale Nov '05_2" xfId="1088"/>
    <cellStyle name="%_Data Book BU IOP_Febbraio2_Base Dati Valori YTD_Gestionale Piao 06 08_V3" xfId="1089"/>
    <cellStyle name="%_Data Book BU IOP_Febbraio2_Base Dati Valori YTD_grafico per sl (3)" xfId="1090"/>
    <cellStyle name="%_Data Book BU IOP_Febbraio2_Base Dati Valori YTD_Graficos MComittee_BReview" xfId="1091"/>
    <cellStyle name="%_Data Book BU IOP_Febbraio2_Base Dati Valori YTD_Grecia disposal _last CBEP (3)" xfId="1092"/>
    <cellStyle name="%_Data Book BU IOP_Febbraio2_Base Dati Valori YTD_ias analysis" xfId="1093"/>
    <cellStyle name="%_Data Book BU IOP_Febbraio2_Base Dati Valori YTD_Ias Analysis Gruppo e Italia" xfId="1094"/>
    <cellStyle name="%_Data Book BU IOP_Febbraio2_Base Dati Valori YTD_Impatto Disposal GPP" xfId="1095"/>
    <cellStyle name="%_Data Book BU IOP_Febbraio2_Base Dati Valori YTD_Impatto Disposal TI Media" xfId="1096"/>
    <cellStyle name="%_Data Book BU IOP_Febbraio2_Base Dati Valori YTD_Input" xfId="1097"/>
    <cellStyle name="%_Data Book BU IOP_Febbraio2_Base Dati Valori YTD_IS Detail" xfId="1098"/>
    <cellStyle name="%_Data Book BU IOP_Febbraio2_Base Dati Valori YTD_IT-GAAP-Proposta TdB TIM Brasil" xfId="1099"/>
    <cellStyle name="%_Data Book BU IOP_Febbraio2_Base Dati Valori YTD_KPI Brasile Aprile_2006_6" xfId="1100"/>
    <cellStyle name="%_Data Book BU IOP_Febbraio2_Base Dati Valori YTD_KPI Brasile Dicembre_2" xfId="1101"/>
    <cellStyle name="%_Data Book BU IOP_Febbraio2_Base Dati Valori YTD_KPI Brasile Giugno_2006_last" xfId="1102"/>
    <cellStyle name="%_Data Book BU IOP_Febbraio2_Base Dati Valori YTD_KPI Brasile Maggio_2006_3" xfId="1103"/>
    <cellStyle name="%_Data Book BU IOP_Febbraio2_Base Dati Valori YTD_KPI Brasile Piano_Closing_NUOVA LOGICA" xfId="1104"/>
    <cellStyle name="%_Data Book BU IOP_Febbraio2_Base Dati Valori YTD_Main KPI Piano '06-'08 Brazil" xfId="1105"/>
    <cellStyle name="%_Data Book BU IOP_Febbraio2_Base Dati Valori YTD_Main Results 2005 TI Group 7 oct" xfId="1106"/>
    <cellStyle name="%_Data Book BU IOP_Febbraio2_Base Dati Valori YTD_Master Piano_Gestionale_PE_perBdg" xfId="1107"/>
    <cellStyle name="%_Data Book BU IOP_Febbraio2_Base Dati Valori YTD_Megabase 2005" xfId="1108"/>
    <cellStyle name="%_Data Book BU IOP_Febbraio2_Base Dati Valori YTD_NFP 2" xfId="1109"/>
    <cellStyle name="%_Data Book BU IOP_Febbraio2_Base Dati Valori YTD_Operating WC - back up" xfId="1110"/>
    <cellStyle name="%_Data Book BU IOP_Febbraio2_Base Dati Valori YTD_OTHER FLASH" xfId="1111"/>
    <cellStyle name="%_Data Book BU IOP_Febbraio2_Base Dati Valori YTD_Report 09" xfId="1112"/>
    <cellStyle name="%_Data Book BU IOP_Febbraio2_Base Dati Valori YTD_Report 12 Preclosing" xfId="1113"/>
    <cellStyle name="%_Data Book BU IOP_Febbraio2_Base Dati Valori YTD_Report financial 2006.APR" xfId="1114"/>
    <cellStyle name="%_Data Book BU IOP_Febbraio2_Base Dati Valori YTD_Report March 2006 valori 2" xfId="1115"/>
    <cellStyle name="%_Data Book BU IOP_Febbraio2_Base Dati Valori YTD_Report Mobile piano 06 08" xfId="1116"/>
    <cellStyle name="%_Data Book BU IOP_Febbraio2_Base Dati Valori YTD_Report11_VP" xfId="1117"/>
    <cellStyle name="%_Data Book BU IOP_Febbraio2_Base Dati Valori YTD_Riepilogo Target IT Gaap vs IAS" xfId="1118"/>
    <cellStyle name="%_Data Book BU IOP_Febbraio2_Base Dati Valori YTD_Tableau_FACPC_Ti Gruppo_Cons2" xfId="1119"/>
    <cellStyle name="%_Data Book BU IOP_Febbraio2_Base Dati Valori YTD_Tavole IAS 2003-2004-2005" xfId="1120"/>
    <cellStyle name="%_Data Book BU IOP_Febbraio2_Base Dati Valori YTD_TdB_Law_Eco_Fin_Feb4" xfId="1121"/>
    <cellStyle name="%_Data Book BU IOP_Febbraio2_Base Dati Valori YTD_TdB_Law_Eco_Fin_Feb7" xfId="1122"/>
    <cellStyle name="%_Data Book BU IOP_Febbraio2_Base Dati Valori YTD_TdB_Law_Eco_Fin_Feb9" xfId="1123"/>
    <cellStyle name="%_Data Book BU IOP_Febbraio2_Base Dati Valori YTD_TdB_Law_Eco_Fin_For2" xfId="1124"/>
    <cellStyle name="%_Data Book BU IOP_Febbraio2_Base Dati Valori YTD_TdB_LAW_gest_febbr 04_2403" xfId="1125"/>
    <cellStyle name="%_Data Book BU IOP_Febbraio2_Base Dati Valori YTD_TdB_LAW_gest_MARZO '04 14 05" xfId="1126"/>
    <cellStyle name="%_Data Book BU IOP_Febbraio2_Base Dati Valori YTD_TdB_LAW_gest_MARZO 04 OLD STRUTT_2604" xfId="1127"/>
    <cellStyle name="%_Data Book BU IOP_Febbraio2_Base Dati Valori YTD_TdbGroup-Dicembrev26" xfId="1128"/>
    <cellStyle name="%_Data Book BU IOP_Febbraio2_Base Dati Valori YTD_Tnc" xfId="1129"/>
    <cellStyle name="%_Data Book BU IOP_Febbraio2_Base dati YTD" xfId="1130"/>
    <cellStyle name="%_Data Book BU IOP_Febbraio2_BS Forecast 2002" xfId="1131"/>
    <cellStyle name="%_Data Book BU IOP_Febbraio2_BS Full Year 2001" xfId="1132"/>
    <cellStyle name="%_Data Book BU IOP_Febbraio2_BUDGET E PIANO IAS 2005_2007_Bolivia_1503_1" xfId="1133"/>
    <cellStyle name="%_Data Book BU IOP_Febbraio2_Capex" xfId="1134"/>
    <cellStyle name="%_Data Book BU IOP_Febbraio2_Cartel1" xfId="1135"/>
    <cellStyle name="%_Data Book BU IOP_Febbraio2_Cartel2" xfId="1136"/>
    <cellStyle name="%_Data Book BU IOP_Febbraio2_Cash Costs " xfId="1137"/>
    <cellStyle name="%_Data Book BU IOP_Febbraio2_CF Forecast 2002" xfId="1138"/>
    <cellStyle name="%_Data Book BU IOP_Febbraio2_Chile e Bolivia Marzo '04" xfId="1139"/>
    <cellStyle name="%_Data Book BU IOP_Febbraio2_Chile e Bolivia Mobile" xfId="1140"/>
    <cellStyle name="%_Data Book BU IOP_Febbraio2_Chile e Bolivia Mobile 2" xfId="1141"/>
    <cellStyle name="%_Data Book BU IOP_Febbraio2_Data Book LAO Plan 04_06 - Financial Results" xfId="1142"/>
    <cellStyle name="%_Data Book BU IOP_Febbraio2_Data Book MAX 2004-2006" xfId="1143"/>
    <cellStyle name="%_Data Book BU IOP_Febbraio2_Data Book Plan Peru_Adjusted 28.11.02" xfId="1144"/>
    <cellStyle name="%_Data Book BU IOP_Febbraio2_Data Book_ITM_Marzo_2003_6" xfId="1145"/>
    <cellStyle name="%_Data Book BU IOP_Febbraio2_Databook_Full Year_LAW14 appoggio" xfId="1146"/>
    <cellStyle name="%_Data Book BU IOP_Febbraio2_Databook_Full Year_LAW14appoggio" xfId="1147"/>
    <cellStyle name="%_Data Book BU IOP_Febbraio2_Efficiency ITG_dec_vers06_03_03" xfId="1148"/>
    <cellStyle name="%_Data Book BU IOP_Febbraio2_Expenses" xfId="1149"/>
    <cellStyle name="%_Data Book BU IOP_Febbraio2_Gruppo_BDG_Budget e Piano_2005_Ufficiale_2" xfId="1150"/>
    <cellStyle name="%_Data Book BU IOP_Febbraio2_Gruppo_Totale_Dicembre_uff3" xfId="1151"/>
    <cellStyle name="%_Data Book BU IOP_Febbraio2_I Forecast Flash LAW6" xfId="1152"/>
    <cellStyle name="%_Data Book BU IOP_Febbraio2_KPI" xfId="1153"/>
    <cellStyle name="%_Data Book BU IOP_Febbraio2_Lao x-rate Bdg 2004" xfId="1154"/>
    <cellStyle name="%_Data Book BU IOP_Febbraio2_LAO_Forecast_6" xfId="1155"/>
    <cellStyle name="%_Data Book BU IOP_Febbraio2_LAW_Forecast_6" xfId="1156"/>
    <cellStyle name="%_Data Book BU IOP_Febbraio2_legende" xfId="1157"/>
    <cellStyle name="%_Data Book BU IOP_Febbraio2_Market_ BDG_e PIANO_2005_con proforma_Ufficiale_2" xfId="1158"/>
    <cellStyle name="%_Data Book BU IOP_Febbraio2_Market_ Dicembre_2002_uff_3" xfId="1159"/>
    <cellStyle name="%_Data Book BU IOP_Febbraio2_Master Piano_DataBook_PE4bis" xfId="1160"/>
    <cellStyle name="%_Data Book BU IOP_Febbraio2_Master Piano_DataBook_PE5 per Bdg" xfId="1161"/>
    <cellStyle name="%_Data Book BU IOP_Febbraio2_Master Piano_Gestionale_PE_perBdg" xfId="1162"/>
    <cellStyle name="%_Data Book BU IOP_Febbraio2_MasterPiano_DataBook_LAO per Bdg" xfId="1163"/>
    <cellStyle name="%_Data Book BU IOP_Febbraio2_MasterPiano_DataBook_LAO2bis bis" xfId="1164"/>
    <cellStyle name="%_Data Book BU IOP_Febbraio2_MasterPiano_DataBook_LAO48" xfId="1165"/>
    <cellStyle name="%_Data Book BU IOP_Febbraio2_MasterPiano_LA" xfId="1166"/>
    <cellStyle name="%_Data Book BU IOP_Febbraio2_MasterPiano_LA2" xfId="1167"/>
    <cellStyle name="%_Data Book BU IOP_Febbraio2_Mercato" xfId="1168"/>
    <cellStyle name="%_Data Book BU IOP_Febbraio2_Metrics  LAW 2004 10 PARTE WL" xfId="1169"/>
    <cellStyle name="%_Data Book BU IOP_Febbraio2_OUTLOOK VS 2001" xfId="1170"/>
    <cellStyle name="%_Data Book BU IOP_Febbraio2_P&amp;L Forecast 2002" xfId="1171"/>
    <cellStyle name="%_Data Book BU IOP_Febbraio2_Piano 2003-2005_LAWFullappoggio" xfId="1172"/>
    <cellStyle name="%_Data Book BU IOP_Febbraio2_Piano_LAO_newproforma24" xfId="1173"/>
    <cellStyle name="%_Data Book BU IOP_Febbraio2_PL x Q 2003 vs 2002" xfId="1174"/>
    <cellStyle name="%_Data Book BU IOP_Febbraio2_Plan_LAO_old TI version (example)" xfId="1175"/>
    <cellStyle name="%_Data Book BU IOP_Febbraio2_Quarter_Gruppo Totale" xfId="1176"/>
    <cellStyle name="%_Data Book BU IOP_Febbraio2_Quarter_Market" xfId="1177"/>
    <cellStyle name="%_Data Book BU IOP_Febbraio2_Schema costi Gruppo_december CDA1" xfId="1178"/>
    <cellStyle name="%_Data Book BU IOP_Febbraio2_Scocca per Perimetri 2002" xfId="1179"/>
    <cellStyle name="%_Data Book BU IOP_Febbraio2_TDB_Bolivia_Plan 05 07_II° invio_140305" xfId="1180"/>
    <cellStyle name="%_Data Book BU IOP_Febbraio2_TDB_Bolivia_Plan 05 07_II° invio_150305_ITGAAP" xfId="1181"/>
    <cellStyle name="%_Data Book BU IOP_Febbraio2_TdB_IT Gruppo_Dicembre" xfId="1182"/>
    <cellStyle name="%_Data Book BU IOP_Febbraio2_TdB_LAO_Novembre 2003" xfId="1183"/>
    <cellStyle name="%_Data Book BU IOP_Febbraio2_TdB_LAO_Piano 2004-2006_32_14_11_new Fcst" xfId="1184"/>
    <cellStyle name="%_Data Book BU IOP_Febbraio2_TdB_LAO_Piano 2004-2006_33_new Fcst_16 Dic_newBatacchi" xfId="1185"/>
    <cellStyle name="%_Data Book BU IOP_Febbraio2_TdB_LAO_Settembre 2003_Ufficiale" xfId="1186"/>
    <cellStyle name="%_Data Book BU IOP_Febbraio2_TdB_Law_Eco_Fin_Feb4" xfId="1187"/>
    <cellStyle name="%_Data Book BU IOP_Febbraio2_TdB_Law_Eco_Fin_Feb7" xfId="1188"/>
    <cellStyle name="%_Data Book BU IOP_Febbraio2_TdB_Law_Eco_Fin_Feb9" xfId="1189"/>
    <cellStyle name="%_Data Book BU IOP_Febbraio2_TdB_Law_Eco_Fin_For2" xfId="1190"/>
    <cellStyle name="%_Data Book BU IOP_Febbraio2_TdB_LAW_gest_febbr 04_2403" xfId="1191"/>
    <cellStyle name="%_Data Book BU IOP_Febbraio2_TdB_LAW_gest_MARZO '04 14 05" xfId="1192"/>
    <cellStyle name="%_Data Book BU IOP_Febbraio2_TdB_LAW_gest_MARZO 04 OLD STRUTT_2604" xfId="1193"/>
    <cellStyle name="%_Data Book BU IOP_Febbraio2_x wireline  marzo" xfId="1194"/>
    <cellStyle name="%_Data Book BU IOP_Febbraio3" xfId="1195"/>
    <cellStyle name="%_Data Book BU IOP_Febbraio3_Agenda Budget-Piano" xfId="1196"/>
    <cellStyle name="%_Data Book BU IOP_Febbraio3_Aggregato LAO_Agosto4" xfId="1197"/>
    <cellStyle name="%_Data Book BU IOP_Febbraio3_Argentina novembre 2004 x Emanuela_1" xfId="1198"/>
    <cellStyle name="%_Data Book BU IOP_Febbraio3_Base Dati Valori Actual" xfId="1199"/>
    <cellStyle name="%_Data Book BU IOP_Febbraio3_Base Dati Valori Bdg" xfId="1200"/>
    <cellStyle name="%_Data Book BU IOP_Febbraio3_Base Dati Valori Forecast FY" xfId="1201"/>
    <cellStyle name="%_Data Book BU IOP_Febbraio3_Base Dati Valori Full Year" xfId="1202"/>
    <cellStyle name="%_Data Book BU IOP_Febbraio3_Base Dati Valori Year" xfId="1203"/>
    <cellStyle name="%_Data Book BU IOP_Febbraio3_Base Dati Valori YTD" xfId="1204"/>
    <cellStyle name="%_Data Book BU IOP_Febbraio3_Base Dati Valori YTD_1° Margine YTD" xfId="1205"/>
    <cellStyle name="%_Data Book BU IOP_Febbraio3_Base Dati Valori YTD_Agenda Feb 2006" xfId="1206"/>
    <cellStyle name="%_Data Book BU IOP_Febbraio3_Base Dati Valori YTD_Allegati Short Letter nov '05" xfId="1207"/>
    <cellStyle name="%_Data Book BU IOP_Febbraio3_Base Dati Valori YTD_Allegati Short Letter nov '05 (3)" xfId="1208"/>
    <cellStyle name="%_Data Book BU IOP_Febbraio3_Base Dati Valori YTD_Allegati Short Letter nov '05 (4)" xfId="1209"/>
    <cellStyle name="%_Data Book BU IOP_Febbraio3_Base Dati Valori YTD_Back up Ti Day" xfId="1210"/>
    <cellStyle name="%_Data Book BU IOP_Febbraio3_Base Dati Valori YTD_Backup presentazione bdg III versione" xfId="1211"/>
    <cellStyle name="%_Data Book BU IOP_Febbraio3_Base Dati Valori YTD_Base Dati Valori Bdg" xfId="1212"/>
    <cellStyle name="%_Data Book BU IOP_Febbraio3_Base Dati Valori YTD_Book1" xfId="1213"/>
    <cellStyle name="%_Data Book BU IOP_Febbraio3_Base Dati Valori YTD_Book2" xfId="1214"/>
    <cellStyle name="%_Data Book BU IOP_Febbraio3_Base Dati Valori YTD_Brazil 2006_2008" xfId="1215"/>
    <cellStyle name="%_Data Book BU IOP_Febbraio3_Base Dati Valori YTD_Break-Up IT GAAP Euro 1" xfId="1216"/>
    <cellStyle name="%_Data Book BU IOP_Febbraio3_Base Dati Valori YTD_Break-Up IT GAAP Euro 2" xfId="1217"/>
    <cellStyle name="%_Data Book BU IOP_Febbraio3_Base Dati Valori YTD_BU_CHANGE_ANALYSIS_1 (2)" xfId="1218"/>
    <cellStyle name="%_Data Book BU IOP_Febbraio3_Base Dati Valori YTD_Budget &amp; Piano IAS_draft" xfId="1219"/>
    <cellStyle name="%_Data Book BU IOP_Febbraio3_Base Dati Valori YTD_Capex" xfId="1220"/>
    <cellStyle name="%_Data Book BU IOP_Febbraio3_Base Dati Valori YTD_Cartel1" xfId="1221"/>
    <cellStyle name="%_Data Book BU IOP_Febbraio3_Base Dati Valori YTD_Cartel1 (2)" xfId="1222"/>
    <cellStyle name="%_Data Book BU IOP_Febbraio3_Base Dati Valori YTD_Cartel1 (3)" xfId="1223"/>
    <cellStyle name="%_Data Book BU IOP_Febbraio3_Base Dati Valori YTD_Cartel1 (4)" xfId="1224"/>
    <cellStyle name="%_Data Book BU IOP_Febbraio3_Base Dati Valori YTD_Cartel2" xfId="1225"/>
    <cellStyle name="%_Data Book BU IOP_Febbraio3_Base Dati Valori YTD_Cash Costs " xfId="1226"/>
    <cellStyle name="%_Data Book BU IOP_Febbraio3_Base Dati Valori YTD_Cash Costs  (2)" xfId="1227"/>
    <cellStyle name="%_Data Book BU IOP_Febbraio3_Base Dati Valori YTD_Change vs LY" xfId="1228"/>
    <cellStyle name="%_Data Book BU IOP_Febbraio3_Base Dati Valori YTD_Commenti IAS 2004_2007newPER REPORT_vs1" xfId="1229"/>
    <cellStyle name="%_Data Book BU IOP_Febbraio3_Base Dati Valori YTD_Controllo Costi ITZ Mobile" xfId="1230"/>
    <cellStyle name="%_Data Book BU IOP_Febbraio3_Base Dati Valori YTD_Copia di ITZ e BRA new" xfId="1231"/>
    <cellStyle name="%_Data Book BU IOP_Febbraio3_Base Dati Valori YTD_COPIADILAVORO2004" xfId="1232"/>
    <cellStyle name="%_Data Book BU IOP_Febbraio3_Base Dati Valori YTD_DB Domestic Actual" xfId="1233"/>
    <cellStyle name="%_Data Book BU IOP_Febbraio3_Base Dati Valori YTD_EAP_GESTIONALE MOBILE marzo_Amedeo" xfId="1234"/>
    <cellStyle name="%_Data Book BU IOP_Febbraio3_Base Dati Valori YTD_ebit_month" xfId="1235"/>
    <cellStyle name="%_Data Book BU IOP_Febbraio3_Base Dati Valori YTD_EBITDA ANALYSIS DEC ytd_month" xfId="1236"/>
    <cellStyle name="%_Data Book BU IOP_Febbraio3_Base Dati Valori YTD_Econommico Agosto 2005" xfId="1237"/>
    <cellStyle name="%_Data Book BU IOP_Febbraio3_Base Dati Valori YTD_Econommico Dic '05_closing 1" xfId="1238"/>
    <cellStyle name="%_Data Book BU IOP_Febbraio3_Base Dati Valori YTD_Econommico Oct '05" xfId="1239"/>
    <cellStyle name="%_Data Book BU IOP_Febbraio3_Base Dati Valori YTD_Efficiency per presentazione 19nov" xfId="1240"/>
    <cellStyle name="%_Data Book BU IOP_Febbraio3_Base Dati Valori YTD_Euros Data Book Consolidado" xfId="1241"/>
    <cellStyle name="%_Data Book BU IOP_Febbraio3_Base Dati Valori YTD_Expenses" xfId="1242"/>
    <cellStyle name="%_Data Book BU IOP_Febbraio3_Base Dati Valori YTD_Financial  Disposal 005-20071" xfId="1243"/>
    <cellStyle name="%_Data Book BU IOP_Febbraio3_Base Dati Valori YTD_Financial  Disposal closing sep e FCST3" xfId="1244"/>
    <cellStyle name="%_Data Book BU IOP_Febbraio3_Base Dati Valori YTD_Financial  Disposal closing sep e FCST3 per q" xfId="1245"/>
    <cellStyle name="%_Data Book BU IOP_Febbraio3_Base Dati Valori YTD_Financial TdB TIM Group" xfId="1246"/>
    <cellStyle name="%_Data Book BU IOP_Febbraio3_Base Dati Valori YTD_Financial TdB TIM Group_28" xfId="1247"/>
    <cellStyle name="%_Data Book BU IOP_Febbraio3_Base Dati Valori YTD_Financial TdB TIM Group_vs 15" xfId="1248"/>
    <cellStyle name="%_Data Book BU IOP_Febbraio3_Base Dati Valori YTD_Flash EBIT" xfId="1249"/>
    <cellStyle name="%_Data Book BU IOP_Febbraio3_Base Dati Valori YTD_FLASH EBIT 1110" xfId="1250"/>
    <cellStyle name="%_Data Book BU IOP_Febbraio3_Base Dati Valori YTD_Gestionale Aprile 2006_1" xfId="1251"/>
    <cellStyle name="%_Data Book BU IOP_Febbraio3_Base Dati Valori YTD_Gestionale Dic '05_ con IV Q_2" xfId="1252"/>
    <cellStyle name="%_Data Book BU IOP_Febbraio3_Base Dati Valori YTD_Gestionale Dic '05_ con IV Q_2 NEW" xfId="1253"/>
    <cellStyle name="%_Data Book BU IOP_Febbraio3_Base Dati Valori YTD_Gestionale giugno '06" xfId="1254"/>
    <cellStyle name="%_Data Book BU IOP_Febbraio3_Base Dati Valori YTD_Gestionale maggio 2006_3" xfId="1255"/>
    <cellStyle name="%_Data Book BU IOP_Febbraio3_Base Dati Valori YTD_Gestionale Nov '05_2" xfId="1256"/>
    <cellStyle name="%_Data Book BU IOP_Febbraio3_Base Dati Valori YTD_Gestionale Piao 06 08_V3" xfId="1257"/>
    <cellStyle name="%_Data Book BU IOP_Febbraio3_Base Dati Valori YTD_grafico per sl (3)" xfId="1258"/>
    <cellStyle name="%_Data Book BU IOP_Febbraio3_Base Dati Valori YTD_Graficos MComittee_BReview" xfId="1259"/>
    <cellStyle name="%_Data Book BU IOP_Febbraio3_Base Dati Valori YTD_Grecia disposal _last CBEP (3)" xfId="1260"/>
    <cellStyle name="%_Data Book BU IOP_Febbraio3_Base Dati Valori YTD_ias analysis" xfId="1261"/>
    <cellStyle name="%_Data Book BU IOP_Febbraio3_Base Dati Valori YTD_Ias Analysis Gruppo e Italia" xfId="1262"/>
    <cellStyle name="%_Data Book BU IOP_Febbraio3_Base Dati Valori YTD_Impatto Disposal GPP" xfId="1263"/>
    <cellStyle name="%_Data Book BU IOP_Febbraio3_Base Dati Valori YTD_Impatto Disposal TI Media" xfId="1264"/>
    <cellStyle name="%_Data Book BU IOP_Febbraio3_Base Dati Valori YTD_Input" xfId="1265"/>
    <cellStyle name="%_Data Book BU IOP_Febbraio3_Base Dati Valori YTD_IS Detail" xfId="1266"/>
    <cellStyle name="%_Data Book BU IOP_Febbraio3_Base Dati Valori YTD_IT-GAAP-Proposta TdB TIM Brasil" xfId="1267"/>
    <cellStyle name="%_Data Book BU IOP_Febbraio3_Base Dati Valori YTD_KPI Brasile Aprile_2006_6" xfId="1268"/>
    <cellStyle name="%_Data Book BU IOP_Febbraio3_Base Dati Valori YTD_KPI Brasile Dicembre_2" xfId="1269"/>
    <cellStyle name="%_Data Book BU IOP_Febbraio3_Base Dati Valori YTD_KPI Brasile Giugno_2006_last" xfId="1270"/>
    <cellStyle name="%_Data Book BU IOP_Febbraio3_Base Dati Valori YTD_KPI Brasile Maggio_2006_3" xfId="1271"/>
    <cellStyle name="%_Data Book BU IOP_Febbraio3_Base Dati Valori YTD_KPI Brasile Piano_Closing_NUOVA LOGICA" xfId="1272"/>
    <cellStyle name="%_Data Book BU IOP_Febbraio3_Base Dati Valori YTD_Main KPI Piano '06-'08 Brazil" xfId="1273"/>
    <cellStyle name="%_Data Book BU IOP_Febbraio3_Base Dati Valori YTD_Main Results 2005 TI Group 7 oct" xfId="1274"/>
    <cellStyle name="%_Data Book BU IOP_Febbraio3_Base Dati Valori YTD_Master Piano_Gestionale_PE_perBdg" xfId="1275"/>
    <cellStyle name="%_Data Book BU IOP_Febbraio3_Base Dati Valori YTD_Megabase 2005" xfId="1276"/>
    <cellStyle name="%_Data Book BU IOP_Febbraio3_Base Dati Valori YTD_NFP 2" xfId="1277"/>
    <cellStyle name="%_Data Book BU IOP_Febbraio3_Base Dati Valori YTD_Operating WC - back up" xfId="1278"/>
    <cellStyle name="%_Data Book BU IOP_Febbraio3_Base Dati Valori YTD_OTHER FLASH" xfId="1279"/>
    <cellStyle name="%_Data Book BU IOP_Febbraio3_Base Dati Valori YTD_Report 09" xfId="1280"/>
    <cellStyle name="%_Data Book BU IOP_Febbraio3_Base Dati Valori YTD_Report 12 Preclosing" xfId="1281"/>
    <cellStyle name="%_Data Book BU IOP_Febbraio3_Base Dati Valori YTD_Report financial 2006.APR" xfId="1282"/>
    <cellStyle name="%_Data Book BU IOP_Febbraio3_Base Dati Valori YTD_Report March 2006 valori 2" xfId="1283"/>
    <cellStyle name="%_Data Book BU IOP_Febbraio3_Base Dati Valori YTD_Report Mobile piano 06 08" xfId="1284"/>
    <cellStyle name="%_Data Book BU IOP_Febbraio3_Base Dati Valori YTD_Report11_VP" xfId="1285"/>
    <cellStyle name="%_Data Book BU IOP_Febbraio3_Base Dati Valori YTD_Riepilogo Target IT Gaap vs IAS" xfId="1286"/>
    <cellStyle name="%_Data Book BU IOP_Febbraio3_Base Dati Valori YTD_Tableau_FACPC_Ti Gruppo_Cons2" xfId="1287"/>
    <cellStyle name="%_Data Book BU IOP_Febbraio3_Base Dati Valori YTD_Tavole IAS 2003-2004-2005" xfId="1288"/>
    <cellStyle name="%_Data Book BU IOP_Febbraio3_Base Dati Valori YTD_TdB_Law_Eco_Fin_Feb4" xfId="1289"/>
    <cellStyle name="%_Data Book BU IOP_Febbraio3_Base Dati Valori YTD_TdB_Law_Eco_Fin_Feb7" xfId="1290"/>
    <cellStyle name="%_Data Book BU IOP_Febbraio3_Base Dati Valori YTD_TdB_Law_Eco_Fin_Feb9" xfId="1291"/>
    <cellStyle name="%_Data Book BU IOP_Febbraio3_Base Dati Valori YTD_TdB_Law_Eco_Fin_For2" xfId="1292"/>
    <cellStyle name="%_Data Book BU IOP_Febbraio3_Base Dati Valori YTD_TdB_LAW_gest_febbr 04_2403" xfId="1293"/>
    <cellStyle name="%_Data Book BU IOP_Febbraio3_Base Dati Valori YTD_TdB_LAW_gest_MARZO '04 14 05" xfId="1294"/>
    <cellStyle name="%_Data Book BU IOP_Febbraio3_Base Dati Valori YTD_TdB_LAW_gest_MARZO 04 OLD STRUTT_2604" xfId="1295"/>
    <cellStyle name="%_Data Book BU IOP_Febbraio3_Base Dati Valori YTD_TdbGroup-Dicembrev26" xfId="1296"/>
    <cellStyle name="%_Data Book BU IOP_Febbraio3_Base Dati Valori YTD_Tnc" xfId="1297"/>
    <cellStyle name="%_Data Book BU IOP_Febbraio3_Base dati YTD" xfId="1298"/>
    <cellStyle name="%_Data Book BU IOP_Febbraio3_BS Forecast 2002" xfId="1299"/>
    <cellStyle name="%_Data Book BU IOP_Febbraio3_BS Full Year 2001" xfId="1300"/>
    <cellStyle name="%_Data Book BU IOP_Febbraio3_BUDGET E PIANO IAS 2005_2007_Bolivia_1503_1" xfId="1301"/>
    <cellStyle name="%_Data Book BU IOP_Febbraio3_Capex" xfId="1302"/>
    <cellStyle name="%_Data Book BU IOP_Febbraio3_Cartel1" xfId="1303"/>
    <cellStyle name="%_Data Book BU IOP_Febbraio3_Cartel2" xfId="1304"/>
    <cellStyle name="%_Data Book BU IOP_Febbraio3_Cash Costs " xfId="1305"/>
    <cellStyle name="%_Data Book BU IOP_Febbraio3_CF Forecast 2002" xfId="1306"/>
    <cellStyle name="%_Data Book BU IOP_Febbraio3_Chile e Bolivia Marzo '04" xfId="1307"/>
    <cellStyle name="%_Data Book BU IOP_Febbraio3_Chile e Bolivia Mobile" xfId="1308"/>
    <cellStyle name="%_Data Book BU IOP_Febbraio3_Chile e Bolivia Mobile 2" xfId="1309"/>
    <cellStyle name="%_Data Book BU IOP_Febbraio3_Data Book LAO Plan 04_06 - Financial Results" xfId="1310"/>
    <cellStyle name="%_Data Book BU IOP_Febbraio3_Data Book MAX 2004-2006" xfId="1311"/>
    <cellStyle name="%_Data Book BU IOP_Febbraio3_Data Book Plan Peru_Adjusted 28.11.02" xfId="1312"/>
    <cellStyle name="%_Data Book BU IOP_Febbraio3_Data Book_ITM_Marzo_2003_6" xfId="1313"/>
    <cellStyle name="%_Data Book BU IOP_Febbraio3_Databook_Full Year_LAW14 appoggio" xfId="1314"/>
    <cellStyle name="%_Data Book BU IOP_Febbraio3_Databook_Full Year_LAW14appoggio" xfId="1315"/>
    <cellStyle name="%_Data Book BU IOP_Febbraio3_Efficiency ITG_dec_vers06_03_03" xfId="1316"/>
    <cellStyle name="%_Data Book BU IOP_Febbraio3_Expenses" xfId="1317"/>
    <cellStyle name="%_Data Book BU IOP_Febbraio3_Gruppo_BDG_Budget e Piano_2005_Ufficiale_2" xfId="1318"/>
    <cellStyle name="%_Data Book BU IOP_Febbraio3_Gruppo_Totale_Dicembre_uff3" xfId="1319"/>
    <cellStyle name="%_Data Book BU IOP_Febbraio3_I Forecast Flash LAW6" xfId="1320"/>
    <cellStyle name="%_Data Book BU IOP_Febbraio3_KPI" xfId="1321"/>
    <cellStyle name="%_Data Book BU IOP_Febbraio3_Lao x-rate Bdg 2004" xfId="1322"/>
    <cellStyle name="%_Data Book BU IOP_Febbraio3_LAO_Forecast_6" xfId="1323"/>
    <cellStyle name="%_Data Book BU IOP_Febbraio3_LAW_Forecast_6" xfId="1324"/>
    <cellStyle name="%_Data Book BU IOP_Febbraio3_legende" xfId="1325"/>
    <cellStyle name="%_Data Book BU IOP_Febbraio3_Market_ BDG_e PIANO_2005_con proforma_Ufficiale_2" xfId="1326"/>
    <cellStyle name="%_Data Book BU IOP_Febbraio3_Market_ Dicembre_2002_uff_3" xfId="1327"/>
    <cellStyle name="%_Data Book BU IOP_Febbraio3_Master Piano_DataBook_PE4bis" xfId="1328"/>
    <cellStyle name="%_Data Book BU IOP_Febbraio3_Master Piano_DataBook_PE5 per Bdg" xfId="1329"/>
    <cellStyle name="%_Data Book BU IOP_Febbraio3_Master Piano_Gestionale_PE_perBdg" xfId="1330"/>
    <cellStyle name="%_Data Book BU IOP_Febbraio3_MasterPiano_DataBook_LAO per Bdg" xfId="1331"/>
    <cellStyle name="%_Data Book BU IOP_Febbraio3_MasterPiano_DataBook_LAO2bis bis" xfId="1332"/>
    <cellStyle name="%_Data Book BU IOP_Febbraio3_MasterPiano_DataBook_LAO48" xfId="1333"/>
    <cellStyle name="%_Data Book BU IOP_Febbraio3_MasterPiano_LA" xfId="1334"/>
    <cellStyle name="%_Data Book BU IOP_Febbraio3_MasterPiano_LA2" xfId="1335"/>
    <cellStyle name="%_Data Book BU IOP_Febbraio3_Mercato" xfId="1336"/>
    <cellStyle name="%_Data Book BU IOP_Febbraio3_Metrics  LAW 2004 10 PARTE WL" xfId="1337"/>
    <cellStyle name="%_Data Book BU IOP_Febbraio3_OUTLOOK VS 2001" xfId="1338"/>
    <cellStyle name="%_Data Book BU IOP_Febbraio3_P&amp;L Forecast 2002" xfId="1339"/>
    <cellStyle name="%_Data Book BU IOP_Febbraio3_Piano 2003-2005_LAWFullappoggio" xfId="1340"/>
    <cellStyle name="%_Data Book BU IOP_Febbraio3_Piano_LAO_newproforma24" xfId="1341"/>
    <cellStyle name="%_Data Book BU IOP_Febbraio3_PL x Q 2003 vs 2002" xfId="1342"/>
    <cellStyle name="%_Data Book BU IOP_Febbraio3_Plan_LAO_old TI version (example)" xfId="1343"/>
    <cellStyle name="%_Data Book BU IOP_Febbraio3_Quarter_Gruppo Totale" xfId="1344"/>
    <cellStyle name="%_Data Book BU IOP_Febbraio3_Quarter_Market" xfId="1345"/>
    <cellStyle name="%_Data Book BU IOP_Febbraio3_Schema costi Gruppo_december CDA1" xfId="1346"/>
    <cellStyle name="%_Data Book BU IOP_Febbraio3_Scocca per Perimetri 2002" xfId="1347"/>
    <cellStyle name="%_Data Book BU IOP_Febbraio3_TDB_Bolivia_Plan 05 07_II° invio_140305" xfId="1348"/>
    <cellStyle name="%_Data Book BU IOP_Febbraio3_TDB_Bolivia_Plan 05 07_II° invio_150305_ITGAAP" xfId="1349"/>
    <cellStyle name="%_Data Book BU IOP_Febbraio3_TdB_IT Gruppo_Dicembre" xfId="1350"/>
    <cellStyle name="%_Data Book BU IOP_Febbraio3_TdB_LAO_Novembre 2003" xfId="1351"/>
    <cellStyle name="%_Data Book BU IOP_Febbraio3_TdB_LAO_Piano 2004-2006_32_14_11_new Fcst" xfId="1352"/>
    <cellStyle name="%_Data Book BU IOP_Febbraio3_TdB_LAO_Piano 2004-2006_33_new Fcst_16 Dic_newBatacchi" xfId="1353"/>
    <cellStyle name="%_Data Book BU IOP_Febbraio3_TdB_LAO_Settembre 2003_Ufficiale" xfId="1354"/>
    <cellStyle name="%_Data Book BU IOP_Febbraio3_TdB_Law_Eco_Fin_Feb4" xfId="1355"/>
    <cellStyle name="%_Data Book BU IOP_Febbraio3_TdB_Law_Eco_Fin_Feb7" xfId="1356"/>
    <cellStyle name="%_Data Book BU IOP_Febbraio3_TdB_Law_Eco_Fin_Feb9" xfId="1357"/>
    <cellStyle name="%_Data Book BU IOP_Febbraio3_TdB_Law_Eco_Fin_For2" xfId="1358"/>
    <cellStyle name="%_Data Book BU IOP_Febbraio3_TdB_LAW_gest_febbr 04_2403" xfId="1359"/>
    <cellStyle name="%_Data Book BU IOP_Febbraio3_TdB_LAW_gest_MARZO '04 14 05" xfId="1360"/>
    <cellStyle name="%_Data Book BU IOP_Febbraio3_TdB_LAW_gest_MARZO 04 OLD STRUTT_2604" xfId="1361"/>
    <cellStyle name="%_Data Book BU IOP_Febbraio3_x wireline  marzo" xfId="1362"/>
    <cellStyle name="%_Data Book LAO Plan 04_06 - Financial Results" xfId="1363"/>
    <cellStyle name="%_Data Book MAX 2004-2006" xfId="1364"/>
    <cellStyle name="%_Data Book Plan Peru_Adjusted 28.11.02" xfId="1365"/>
    <cellStyle name="%_Data Book_ITM_Marzo_2003_6" xfId="1366"/>
    <cellStyle name="%_Databook_Full Year_LAW14 appoggio" xfId="1367"/>
    <cellStyle name="%_Databook_Full Year_LAW14appoggio" xfId="1368"/>
    <cellStyle name="%_Effetto cambio_DW" xfId="1369"/>
    <cellStyle name="%_Effetto cambio_DW_Agenda Budget-Piano" xfId="1370"/>
    <cellStyle name="%_Effetto cambio_DW_Aggregato LAO_Agosto4" xfId="1371"/>
    <cellStyle name="%_Effetto cambio_DW_analisi per quarter_3" xfId="1372"/>
    <cellStyle name="%_Effetto cambio_DW_Analisi vs 2001" xfId="1373"/>
    <cellStyle name="%_Effetto cambio_DW_Base Dati Valori Bdg" xfId="1374"/>
    <cellStyle name="%_Effetto cambio_DW_Base Dati Valori Bdg 02" xfId="1375"/>
    <cellStyle name="%_Effetto cambio_DW_Base Dati Valori Last Month" xfId="1376"/>
    <cellStyle name="%_Effetto cambio_DW_Base Dati Valori Piano" xfId="1377"/>
    <cellStyle name="%_Effetto cambio_DW_Base Dati Valori YTD" xfId="1378"/>
    <cellStyle name="%_Effetto cambio_DW_Bdg 2003 - Debts" xfId="1379"/>
    <cellStyle name="%_Effetto cambio_DW_BS 2001" xfId="1380"/>
    <cellStyle name="%_Effetto cambio_DW_BU Balance Sheets" xfId="1381"/>
    <cellStyle name="%_Effetto cambio_DW_BU Cash flow" xfId="1382"/>
    <cellStyle name="%_Effetto cambio_DW_BU P&amp;L" xfId="1383"/>
    <cellStyle name="%_Effetto cambio_DW_BUDGET E PIANO IAS 2005_2007_Bolivia_1503_1" xfId="1384"/>
    <cellStyle name="%_Effetto cambio_DW_Capex" xfId="1385"/>
    <cellStyle name="%_Effetto cambio_DW_Copy of TDB_LAW_marzo_04_2104" xfId="1386"/>
    <cellStyle name="%_Effetto cambio_DW_Data Book Plan Mobile (antiga)" xfId="1387"/>
    <cellStyle name="%_Effetto cambio_DW_Data Book Plan Mobile (antiga)_1" xfId="1388"/>
    <cellStyle name="%_Effetto cambio_DW_Data Book Plan Mobile (antiga)_Pasta1" xfId="1389"/>
    <cellStyle name="%_Effetto cambio_DW_Data Book Plan Mobile Max" xfId="1390"/>
    <cellStyle name="%_Effetto cambio_DW_Data Book Plan Peru_Adjusted 28.11.02" xfId="1391"/>
    <cellStyle name="%_Effetto cambio_DW_Data Book_IT Group_Feb_2003_4" xfId="1392"/>
    <cellStyle name="%_Effetto cambio_DW_Data Book_IT Group_Feb_2003_8" xfId="1393"/>
    <cellStyle name="%_Effetto cambio_DW_Data Book_IT Market_Feb_2003_11" xfId="1394"/>
    <cellStyle name="%_Effetto cambio_DW_Data Book_IT Market_Feb_2003_3" xfId="1395"/>
    <cellStyle name="%_Effetto cambio_DW_Data Book_IT Market_Feb_2003_4" xfId="1396"/>
    <cellStyle name="%_Effetto cambio_DW_Data Book_IT Market_Feb_2003_9" xfId="1397"/>
    <cellStyle name="%_Effetto cambio_DW_Data Book_ITM_Feb_03_Cash Flow_1" xfId="1398"/>
    <cellStyle name="%_Effetto cambio_DW_Data Book_ITM_Feb_03_Cash Flow_5" xfId="1399"/>
    <cellStyle name="%_Effetto cambio_DW_Data Book_ITM_Feb_03_Cash Flow_6" xfId="1400"/>
    <cellStyle name="%_Effetto cambio_DW_Data Book_LAO_Dec_2" xfId="1401"/>
    <cellStyle name="%_Effetto cambio_DW_Data Book_LAW_23_con EVA" xfId="1402"/>
    <cellStyle name="%_Effetto cambio_DW_Data Book_PE_sett7" xfId="1403"/>
    <cellStyle name="%_Effetto cambio_DW_Data Book_PE_sett8" xfId="1404"/>
    <cellStyle name="%_Effetto cambio_DW_Databook_Full Year_LAW14 appoggio" xfId="1405"/>
    <cellStyle name="%_Effetto cambio_DW_Databook_Full Year_LAW14appoggio" xfId="1406"/>
    <cellStyle name="%_Effetto cambio_DW_effetto cambio new plan vs old 10" xfId="1407"/>
    <cellStyle name="%_Effetto cambio_DW_Efficiency ITG_dec_vers06_03_03" xfId="1408"/>
    <cellStyle name="%_Effetto cambio_DW_Estraz_LAW_prova piano_1211" xfId="1409"/>
    <cellStyle name="%_Effetto cambio_DW_Estraz_LAW_x june_2007" xfId="1410"/>
    <cellStyle name="%_Effetto cambio_DW_Exchange Rate Impact 2001" xfId="1411"/>
    <cellStyle name="%_Effetto cambio_DW_Exchange Rate Impact Plan new vs old" xfId="1412"/>
    <cellStyle name="%_Effetto cambio_DW_Expenses" xfId="1413"/>
    <cellStyle name="%_Effetto cambio_DW_FM03_TIMPERU1" xfId="1414"/>
    <cellStyle name="%_Effetto cambio_DW_Gruppo_BDG_Budget e Piano_2005_Ufficiale_2" xfId="1415"/>
    <cellStyle name="%_Effetto cambio_DW_Gruppo_Totale_Dicembre_uff3" xfId="1416"/>
    <cellStyle name="%_Effetto cambio_DW_I Forecast Flash LAW" xfId="1417"/>
    <cellStyle name="%_Effetto cambio_DW_I Forecast Flash LAW2" xfId="1418"/>
    <cellStyle name="%_Effetto cambio_DW_Isyde_EcoFin__LAW3_new" xfId="1419"/>
    <cellStyle name="%_Effetto cambio_DW_LAO Combined new formatEAP" xfId="1420"/>
    <cellStyle name="%_Effetto cambio_DW_LAO_Forecast_6" xfId="1421"/>
    <cellStyle name="%_Effetto cambio_DW_LAW_Forecast_6" xfId="1422"/>
    <cellStyle name="%_Effetto cambio_DW_legende" xfId="1423"/>
    <cellStyle name="%_Effetto cambio_DW_Main Result by Subs" xfId="1424"/>
    <cellStyle name="%_Effetto cambio_DW_Main Results" xfId="1425"/>
    <cellStyle name="%_Effetto cambio_DW_Management Report Peru" xfId="1426"/>
    <cellStyle name="%_Effetto cambio_DW_market kpis LAO detailed" xfId="1427"/>
    <cellStyle name="%_Effetto cambio_DW_Market_ BDG_e PIANO_2005_con proforma_Ufficiale_2" xfId="1428"/>
    <cellStyle name="%_Effetto cambio_DW_Market_ Dicembre_2002_uff_3" xfId="1429"/>
    <cellStyle name="%_Effetto cambio_DW_Master per febbraio_4" xfId="1430"/>
    <cellStyle name="%_Effetto cambio_DW_Master per febbraio_5" xfId="1431"/>
    <cellStyle name="%_Effetto cambio_DW_Master per febbraio_7" xfId="1432"/>
    <cellStyle name="%_Effetto cambio_DW_Master Piano_DataBook_PE4bis" xfId="1433"/>
    <cellStyle name="%_Effetto cambio_DW_Master Piano_DataBook_PE5 per Bdg" xfId="1434"/>
    <cellStyle name="%_Effetto cambio_DW_Master Piano_Gestionale_PE_perBdg" xfId="1435"/>
    <cellStyle name="%_Effetto cambio_DW_Master Piano_Report_PE new16" xfId="1436"/>
    <cellStyle name="%_Effetto cambio_DW_Master Piano_Report_PE new20" xfId="1437"/>
    <cellStyle name="%_Effetto cambio_DW_Master Piano_Report_PE new24" xfId="1438"/>
    <cellStyle name="%_Effetto cambio_DW_Master Piano_Report_PE14" xfId="1439"/>
    <cellStyle name="%_Effetto cambio_DW_Master Piano_Report_PE15" xfId="1440"/>
    <cellStyle name="%_Effetto cambio_DW_Master Piano_Report_PE16" xfId="1441"/>
    <cellStyle name="%_Effetto cambio_DW_Master Piano_Report_PE19" xfId="1442"/>
    <cellStyle name="%_Effetto cambio_DW_MasterPiano_DataBook_LAO per Bdg" xfId="1443"/>
    <cellStyle name="%_Effetto cambio_DW_MasterPiano_DataBook_LAO2bis bis" xfId="1444"/>
    <cellStyle name="%_Effetto cambio_DW_MasterPiano_DataBook_LAO33" xfId="1445"/>
    <cellStyle name="%_Effetto cambio_DW_MasterPiano_DataBook_LAO43" xfId="1446"/>
    <cellStyle name="%_Effetto cambio_DW_MasterPiano_DataBook_LAO44" xfId="1447"/>
    <cellStyle name="%_Effetto cambio_DW_MasterPiano_DataBook_LAO55" xfId="1448"/>
    <cellStyle name="%_Effetto cambio_DW_OUTLOOK VS 2001" xfId="1449"/>
    <cellStyle name="%_Effetto cambio_DW_Pasta1" xfId="1450"/>
    <cellStyle name="%_Effetto cambio_DW_Piano 03_05_EcoFin_Riclass._LAW11" xfId="1451"/>
    <cellStyle name="%_Effetto cambio_DW_Piano 03_05_EcoFin_Riclass._LAW19" xfId="1452"/>
    <cellStyle name="%_Effetto cambio_DW_Piano 03_05_EcoFin_Riclass_LAW30" xfId="1453"/>
    <cellStyle name="%_Effetto cambio_DW_Piano 03_05_EcoFin_Riclass_LAW31" xfId="1454"/>
    <cellStyle name="%_Effetto cambio_DW_Piano 03_05_EcoFin_Riclass_LAW33" xfId="1455"/>
    <cellStyle name="%_Effetto cambio_DW_Piano 03_05_EcoFin_Riclass_LAW34" xfId="1456"/>
    <cellStyle name="%_Effetto cambio_DW_Piano 2003-2005_LAW8" xfId="1457"/>
    <cellStyle name="%_Effetto cambio_DW_Piano 2003-2005_LAWFullappoggio" xfId="1458"/>
    <cellStyle name="%_Effetto cambio_DW_Piano_LAO_newproforma_31" xfId="1459"/>
    <cellStyle name="%_Effetto cambio_DW_Piano_LAO_newproforma10" xfId="1460"/>
    <cellStyle name="%_Effetto cambio_DW_Piano_LAO_newproforma16" xfId="1461"/>
    <cellStyle name="%_Effetto cambio_DW_prova change" xfId="1462"/>
    <cellStyle name="%_Effetto cambio_DW_prova new structure" xfId="1463"/>
    <cellStyle name="%_Effetto cambio_DW_Quarter trend" xfId="1464"/>
    <cellStyle name="%_Effetto cambio_DW_Tdb Lao closing 2003 december" xfId="1465"/>
    <cellStyle name="%_Effetto cambio_DW_Tdb Lao closing 2004" xfId="1466"/>
    <cellStyle name="%_Effetto cambio_DW_TDB_Bolivia_Plan 05 07_II° invio_030305" xfId="1467"/>
    <cellStyle name="%_Effetto cambio_DW_TDB_Bolivia_Plan 05 07_II° invio_040305" xfId="1468"/>
    <cellStyle name="%_Effetto cambio_DW_TdB_IT Gruppo_Dicembre" xfId="1469"/>
    <cellStyle name="%_Effetto cambio_DW_TdB_LAO_feb2003_4" xfId="1470"/>
    <cellStyle name="%_Effetto cambio_DW_TdB_LAO_marzo_vers3" xfId="1471"/>
    <cellStyle name="%_Effetto cambio_DW_TdB_LAO_Piano 2004-2006_33_new Fcst_16 Dic_newBatacchi" xfId="1472"/>
    <cellStyle name="%_Effetto cambio_DW_TDB_LAW_Aprile 04_21-05_1" xfId="1473"/>
    <cellStyle name="%_Effetto cambio_DW_TdB_Law_Eco_Fin_Agosto 2003_Ufficiale" xfId="1474"/>
    <cellStyle name="%_Effetto cambio_DW_TdB_Law_Eco_Fin_Feb1" xfId="1475"/>
    <cellStyle name="%_Effetto cambio_DW_TdB_Law_Eco_Fin_Feb12" xfId="1476"/>
    <cellStyle name="%_Effetto cambio_DW_TdB_Law_Eco_Fin_Feb14" xfId="1477"/>
    <cellStyle name="%_Effetto cambio_DW_TdB_Law_Eco_Fin_Feb3" xfId="1478"/>
    <cellStyle name="%_Effetto cambio_DW_TdB_Law_Eco_Fin_Feb7" xfId="1479"/>
    <cellStyle name="%_Effetto cambio_DW_TdB_Law_Eco_Fin_Febbraio 2004_2403" xfId="1480"/>
    <cellStyle name="%_Effetto cambio_DW_TdB_Law_Eco_Fin_For2" xfId="1481"/>
    <cellStyle name="%_Effetto cambio_DW_TdB_Law_Eco_Fin_mar_03" xfId="1482"/>
    <cellStyle name="%_Effetto cambio_DW_TdB_LAW_gest_MARZO '04 14 05" xfId="1483"/>
    <cellStyle name="%_Effetto cambio_DW_TDB_LAW_marzo_04 0305" xfId="1484"/>
    <cellStyle name="%_Effetto cambio_DW_TDB_LAW_marzo_04 05 magg_21.48" xfId="1485"/>
    <cellStyle name="%_Effetto cambio_DW_TDB_LAW_marzo_'04_12 may" xfId="1486"/>
    <cellStyle name="%_Effetto cambio_DW_TDB_LAW_marzo_'04_18 may" xfId="1487"/>
    <cellStyle name="%_Effetto cambio_DW_TDB_LAW_marzo_04_2604" xfId="1488"/>
    <cellStyle name="%_Effetto cambio_DW_TDB_LAW_Plan 05 07_1011" xfId="1489"/>
    <cellStyle name="%_Effetto cambio_DW_TDB_LAW_Plan 05 07_1111" xfId="1490"/>
    <cellStyle name="%_Effetto cambio_DW_TDB_LAW_Plan 05 07_1211" xfId="1491"/>
    <cellStyle name="%_Effetto cambio_DW_TDB_LAW_Plan 05 07_1611" xfId="1492"/>
    <cellStyle name="%_Effetto cambio_DW_TDB_LAW_Plan 05 07_1811" xfId="1493"/>
    <cellStyle name="%_Effetto cambio_DW_TDB_LAW_X June closing_0209" xfId="1494"/>
    <cellStyle name="%_Effetto cambio_DW_TDB_LAW_X september_1910" xfId="1495"/>
    <cellStyle name="%_Effetto cambio_DW_TDB_LAW-x EXECUT SUMM" xfId="1496"/>
    <cellStyle name="%_Effetto cambio_DW_TDB_LAW-x EXECUT SUMM_1" xfId="1497"/>
    <cellStyle name="%_Effetto cambio_DW_TDB_LAW-x maggio 04" xfId="1498"/>
    <cellStyle name="%_Effetto cambio_DW_TDB_LAW-x maggio 04_0806" xfId="1499"/>
    <cellStyle name="%_Effetto cambio_DW_TIM Maxitel_Plan03_05_Investments_Nov2002_14Nov_Euros" xfId="1500"/>
    <cellStyle name="%_Effetto cambio_DW_trial" xfId="1501"/>
    <cellStyle name="%_Effetto cambio_DW_trial brief" xfId="1502"/>
    <cellStyle name="%_Effetto cambio_DW_trial con mercato" xfId="1503"/>
    <cellStyle name="%_Effetto cambio_DW_trial1" xfId="1504"/>
    <cellStyle name="%_Efficiency Corporate OttobreYTD" xfId="1505"/>
    <cellStyle name="%_Efficiency IOP Maggio" xfId="1506"/>
    <cellStyle name="%_Efficiency IOP Maggio_Aggregato LAO_Agosto4" xfId="1507"/>
    <cellStyle name="%_Efficiency IOP Maggio_analisi per quarter_3" xfId="1508"/>
    <cellStyle name="%_Efficiency IOP Maggio_Base Dati Valori Bdg" xfId="1509"/>
    <cellStyle name="%_Efficiency IOP Maggio_Base Dati Valori Forecast FY" xfId="1510"/>
    <cellStyle name="%_Efficiency IOP Maggio_BS 2001" xfId="1511"/>
    <cellStyle name="%_Efficiency IOP Maggio_BU Balance Sheets" xfId="1512"/>
    <cellStyle name="%_Efficiency IOP Maggio_BU Cash flow" xfId="1513"/>
    <cellStyle name="%_Efficiency IOP Maggio_BU P&amp;L" xfId="1514"/>
    <cellStyle name="%_Efficiency IOP Maggio_Data Book LAO Plan 04_06 - Financial Results" xfId="1515"/>
    <cellStyle name="%_Efficiency IOP Maggio_Data Book MAX 2004-2006" xfId="1516"/>
    <cellStyle name="%_Efficiency IOP Maggio_Data Book_ITM_Marzo_2003_6" xfId="1517"/>
    <cellStyle name="%_Efficiency IOP Maggio_Data Book_LAO_sett15_2" xfId="1518"/>
    <cellStyle name="%_Efficiency IOP Maggio_Dati estrazioni actual 2004" xfId="1519"/>
    <cellStyle name="%_Efficiency IOP Maggio_Dati estrazioni budget 2005" xfId="1520"/>
    <cellStyle name="%_Efficiency IOP Maggio_effetto cambio new plan vs old 10" xfId="1521"/>
    <cellStyle name="%_Efficiency IOP Maggio_Efficiency ITG_dec_vers06_03_03" xfId="1522"/>
    <cellStyle name="%_Efficiency IOP Maggio_Exchange Rate Impact 2001" xfId="1523"/>
    <cellStyle name="%_Efficiency IOP Maggio_Exchange Rate Impact Plan new vs old" xfId="1524"/>
    <cellStyle name="%_Efficiency IOP Maggio_Fcst Giugno" xfId="1525"/>
    <cellStyle name="%_Efficiency IOP Maggio_Flash 02 Operations" xfId="1526"/>
    <cellStyle name="%_Efficiency IOP Maggio_Flash 06" xfId="1527"/>
    <cellStyle name="%_Efficiency IOP Maggio_Gruppo_BDG_Budget e Piano_2005_Ufficiale_2" xfId="1528"/>
    <cellStyle name="%_Efficiency IOP Maggio_Gruppo_Totale_Dicembre_uff3" xfId="1529"/>
    <cellStyle name="%_Efficiency IOP Maggio_Lao x-rate Bdg 2004" xfId="1530"/>
    <cellStyle name="%_Efficiency IOP Maggio_LAO_Forecast_6" xfId="1531"/>
    <cellStyle name="%_Efficiency IOP Maggio_LAW_Forecast_6" xfId="1532"/>
    <cellStyle name="%_Efficiency IOP Maggio_Main Result by Subs" xfId="1533"/>
    <cellStyle name="%_Efficiency IOP Maggio_Main Results" xfId="1534"/>
    <cellStyle name="%_Efficiency IOP Maggio_Market_ BDG_e PIANO_2005_con proforma_Ufficiale_2" xfId="1535"/>
    <cellStyle name="%_Efficiency IOP Maggio_Market_ Dicembre_2002_uff_3" xfId="1536"/>
    <cellStyle name="%_Efficiency IOP Maggio_MasterPiano_DataBook_LAO48" xfId="1537"/>
    <cellStyle name="%_Efficiency IOP Maggio_MasterPiano_DataBook_LAO52" xfId="1538"/>
    <cellStyle name="%_Efficiency IOP Maggio_MasterPiano_LA" xfId="1539"/>
    <cellStyle name="%_Efficiency IOP Maggio_MasterPiano_LA2" xfId="1540"/>
    <cellStyle name="%_Efficiency IOP Maggio_Metrics  LAW 2004 10 PARTE WL" xfId="1541"/>
    <cellStyle name="%_Efficiency IOP Maggio_OUTLOOK VS 2001" xfId="1542"/>
    <cellStyle name="%_Efficiency IOP Maggio_Piano 03_05_EcoFin_Riclass._LAW11" xfId="1543"/>
    <cellStyle name="%_Efficiency IOP Maggio_Piano_LAO_newproforma_31" xfId="1544"/>
    <cellStyle name="%_Efficiency IOP Maggio_Piano_LAO_newproforma24" xfId="1545"/>
    <cellStyle name="%_Efficiency IOP Maggio_Plan_LAO_old TI version (example)" xfId="1546"/>
    <cellStyle name="%_Efficiency IOP Maggio_Report 04-05 con gestionali a mano" xfId="1547"/>
    <cellStyle name="%_Efficiency IOP Maggio_Report Olivetti Tecnost dicembre" xfId="1548"/>
    <cellStyle name="%_Efficiency IOP Maggio_Report Wireline Completo Maggio '04" xfId="1549"/>
    <cellStyle name="%_Efficiency IOP Maggio_TdB_IT Gruppo_Dicembre" xfId="1550"/>
    <cellStyle name="%_Efficiency IOP Maggio_TdB_LAO_Novembre 2003" xfId="1551"/>
    <cellStyle name="%_Efficiency IOP Maggio_TdB_LAO_Piano 2004-2006_32_14_11_new Fcst" xfId="1552"/>
    <cellStyle name="%_Efficiency IOP Maggio_TdB_LAO_Piano 2004-2006_33_new Fcst_16 Dic_newBatacchi" xfId="1553"/>
    <cellStyle name="%_Efficiency IOP Maggio_TdB_LAO_Settembre 2003_Ufficiale" xfId="1554"/>
    <cellStyle name="%_Efficiency IOP Maggio_TdB_Law_Eco_Fin_Feb12" xfId="1555"/>
    <cellStyle name="%_Efficiency ITG_dec_vers06_03_03" xfId="1556"/>
    <cellStyle name="%_EmiTel_Business Plan_05102010_final - for VDR v5" xfId="1557"/>
    <cellStyle name="%_EmiTel_Business Plan_05102010_final - for VDR v6" xfId="1558"/>
    <cellStyle name="%_Flash_Gennaio Vers. del 13 Febbraio_a valori" xfId="1559"/>
    <cellStyle name="%_Gestionale  BU IOP 03 04_ 23 04" xfId="1560"/>
    <cellStyle name="%_Gruppo_BDG_Budget e Piano_2005_Ufficiale_2" xfId="1561"/>
    <cellStyle name="%_Gruppo_Totale_Dicembre_uff3" xfId="1562"/>
    <cellStyle name="%_I Forecast Flash LAW6" xfId="1563"/>
    <cellStyle name="%_KPI '03 YTD" xfId="1564"/>
    <cellStyle name="%_Lao x-rate Bdg 2004" xfId="1565"/>
    <cellStyle name="%_LAO_Forecast_6" xfId="1566"/>
    <cellStyle name="%_LAW_Forecast_6" xfId="1567"/>
    <cellStyle name="%_legende" xfId="1568"/>
    <cellStyle name="%_Main Result by Subs" xfId="1569"/>
    <cellStyle name="%_Main Result by Subs (2)" xfId="1570"/>
    <cellStyle name="%_Main Result by Subs (2)_Base Dati Valori Last Month" xfId="1571"/>
    <cellStyle name="%_Main Result by Subs (2)_Data Book_IT Group_Feb_2003_4" xfId="1572"/>
    <cellStyle name="%_Main Result by Subs (2)_Data Book_IT Group_Feb_2003_8" xfId="1573"/>
    <cellStyle name="%_Main Result by Subs (2)_Data Book_IT Market_Feb_2003_11" xfId="1574"/>
    <cellStyle name="%_Main Result by Subs (2)_Data Book_IT Market_Feb_2003_3" xfId="1575"/>
    <cellStyle name="%_Main Result by Subs (2)_Data Book_IT Market_Feb_2003_4" xfId="1576"/>
    <cellStyle name="%_Main Result by Subs (2)_Data Book_IT Market_Feb_2003_9" xfId="1577"/>
    <cellStyle name="%_Main Result by Subs (2)_Data Book_ITM_Feb_03_Cash Flow_1" xfId="1578"/>
    <cellStyle name="%_Main Result by Subs (2)_Data Book_ITM_Feb_03_Cash Flow_5" xfId="1579"/>
    <cellStyle name="%_Main Result by Subs (2)_Data Book_ITM_Feb_03_Cash Flow_6" xfId="1580"/>
    <cellStyle name="%_Main Result by Subs (2)_Data Book_LAO_Dec_2" xfId="1581"/>
    <cellStyle name="%_Main Result by Subs (2)_effetto cambio new plan vs old 10" xfId="1582"/>
    <cellStyle name="%_Main Result by Subs (2)_Efficiency ITG_dec_vers06_03_03" xfId="1583"/>
    <cellStyle name="%_Main Result by Subs (2)_Exchange Rate Impact Plan new vs old" xfId="1584"/>
    <cellStyle name="%_Main Result by Subs (2)_FM03_TIMPERU1" xfId="1585"/>
    <cellStyle name="%_Main Result by Subs (2)_Gruppo_BDG_Budget e Piano_2005_Ufficiale_2" xfId="1586"/>
    <cellStyle name="%_Main Result by Subs (2)_Gruppo_Totale_Dicembre_uff3" xfId="1587"/>
    <cellStyle name="%_Main Result by Subs (2)_LAO Combined new formatEAP" xfId="1588"/>
    <cellStyle name="%_Main Result by Subs (2)_LAO_Forecast_6" xfId="1589"/>
    <cellStyle name="%_Main Result by Subs (2)_LAW_Forecast_6" xfId="1590"/>
    <cellStyle name="%_Main Result by Subs (2)_Management Report Peru" xfId="1591"/>
    <cellStyle name="%_Main Result by Subs (2)_market kpis LAO detailed" xfId="1592"/>
    <cellStyle name="%_Main Result by Subs (2)_Market_ BDG_e PIANO_2005_con proforma_Ufficiale_2" xfId="1593"/>
    <cellStyle name="%_Main Result by Subs (2)_Market_ Dicembre_2002_uff_3" xfId="1594"/>
    <cellStyle name="%_Main Result by Subs (2)_Master per febbraio_4" xfId="1595"/>
    <cellStyle name="%_Main Result by Subs (2)_Master per febbraio_5" xfId="1596"/>
    <cellStyle name="%_Main Result by Subs (2)_Master per febbraio_7" xfId="1597"/>
    <cellStyle name="%_Main Result by Subs (2)_MasterPiano_DataBook_LAO per Bdg" xfId="1598"/>
    <cellStyle name="%_Main Result by Subs (2)_MasterPiano_DataBook_LAO2bis bis" xfId="1599"/>
    <cellStyle name="%_Main Result by Subs (2)_MasterPiano_DataBook_LAO33" xfId="1600"/>
    <cellStyle name="%_Main Result by Subs (2)_MasterPiano_DataBook_LAO43" xfId="1601"/>
    <cellStyle name="%_Main Result by Subs (2)_MasterPiano_DataBook_LAO44" xfId="1602"/>
    <cellStyle name="%_Main Result by Subs (2)_MasterPiano_DataBook_LAO55" xfId="1603"/>
    <cellStyle name="%_Main Result by Subs (2)_Piano_LAO_newproforma10" xfId="1604"/>
    <cellStyle name="%_Main Result by Subs (2)_Piano_LAO_newproforma16" xfId="1605"/>
    <cellStyle name="%_Main Result by Subs (2)_Tdb Lao closing 2003 december" xfId="1606"/>
    <cellStyle name="%_Main Result by Subs (2)_Tdb Lao closing 2004" xfId="1607"/>
    <cellStyle name="%_Main Result by Subs (2)_TdB_IT Gruppo_Dicembre" xfId="1608"/>
    <cellStyle name="%_Main Result by Subs (2)_TdB_LAO_feb2003_4" xfId="1609"/>
    <cellStyle name="%_Main Result by Subs (2)_TdB_LAO_marzo_vers3" xfId="1610"/>
    <cellStyle name="%_Main Result by Subs (2)_TdB_LAO_Piano 2004-2006_33_new Fcst_16 Dic_newBatacchi" xfId="1611"/>
    <cellStyle name="%_Main Result by Subs (2)_TdB_Law_Eco_Fin_Feb12" xfId="1612"/>
    <cellStyle name="%_Main Result by Subs (2)_trial" xfId="1613"/>
    <cellStyle name="%_Main Result by Subs (2)_trial brief" xfId="1614"/>
    <cellStyle name="%_Main Result by Subs (2)_trial con mercato" xfId="1615"/>
    <cellStyle name="%_Main Result by Subs (2)_trial1" xfId="1616"/>
    <cellStyle name="%_MapingKosztówPWC" xfId="1617"/>
    <cellStyle name="%_Market_ BDG_e PIANO_2005_con proforma_Ufficiale_2" xfId="1618"/>
    <cellStyle name="%_Market_ Dicembre_2002_uff_3" xfId="1619"/>
    <cellStyle name="%_Master Piano_DataBook_PE4bis" xfId="1620"/>
    <cellStyle name="%_Master Piano_DataBook_PE5 per Bdg" xfId="1621"/>
    <cellStyle name="%_MasterPiano_DataBook_LAO per Bdg" xfId="1622"/>
    <cellStyle name="%_MasterPiano_DataBook_LAO2bis bis" xfId="1623"/>
    <cellStyle name="%_MasterPiano_DataBook_LAO48" xfId="1624"/>
    <cellStyle name="%_MasterPiano_LA" xfId="1625"/>
    <cellStyle name="%_MasterPiano_LA2" xfId="1626"/>
    <cellStyle name="%_Metrics Febbraio11" xfId="1627"/>
    <cellStyle name="%_Metrics Febbraio11_Agenda Budget-Piano" xfId="1628"/>
    <cellStyle name="%_Metrics Febbraio11_Aggregato LAO_Agosto4" xfId="1629"/>
    <cellStyle name="%_Metrics Febbraio11_analisi per quarter_3" xfId="1630"/>
    <cellStyle name="%_Metrics Febbraio11_Analisi vs 2001" xfId="1631"/>
    <cellStyle name="%_Metrics Febbraio11_Base Dati Valori Bdg" xfId="1632"/>
    <cellStyle name="%_Metrics Febbraio11_Base Dati Valori Bdg 02" xfId="1633"/>
    <cellStyle name="%_Metrics Febbraio11_Base Dati Valori Last Month" xfId="1634"/>
    <cellStyle name="%_Metrics Febbraio11_Base Dati Valori Piano" xfId="1635"/>
    <cellStyle name="%_Metrics Febbraio11_Base Dati Valori YTD" xfId="1636"/>
    <cellStyle name="%_Metrics Febbraio11_Bdg 2003 - Debts" xfId="1637"/>
    <cellStyle name="%_Metrics Febbraio11_BS 2001" xfId="1638"/>
    <cellStyle name="%_Metrics Febbraio11_BU Balance Sheets" xfId="1639"/>
    <cellStyle name="%_Metrics Febbraio11_BU Cash flow" xfId="1640"/>
    <cellStyle name="%_Metrics Febbraio11_BU P&amp;L" xfId="1641"/>
    <cellStyle name="%_Metrics Febbraio11_BUDGET E PIANO IAS 2005_2007_Bolivia_1503_1" xfId="1642"/>
    <cellStyle name="%_Metrics Febbraio11_Capex" xfId="1643"/>
    <cellStyle name="%_Metrics Febbraio11_Copy of TDB_LAW_marzo_04_2104" xfId="1644"/>
    <cellStyle name="%_Metrics Febbraio11_Data Book Plan Mobile (antiga)" xfId="1645"/>
    <cellStyle name="%_Metrics Febbraio11_Data Book Plan Mobile (antiga)_1" xfId="1646"/>
    <cellStyle name="%_Metrics Febbraio11_Data Book Plan Mobile (antiga)_Pasta1" xfId="1647"/>
    <cellStyle name="%_Metrics Febbraio11_Data Book Plan Mobile Max" xfId="1648"/>
    <cellStyle name="%_Metrics Febbraio11_Data Book Plan Peru_Adjusted 28.11.02" xfId="1649"/>
    <cellStyle name="%_Metrics Febbraio11_Data Book_IT Group_Feb_2003_4" xfId="1650"/>
    <cellStyle name="%_Metrics Febbraio11_Data Book_IT Group_Feb_2003_8" xfId="1651"/>
    <cellStyle name="%_Metrics Febbraio11_Data Book_IT Market_Feb_2003_11" xfId="1652"/>
    <cellStyle name="%_Metrics Febbraio11_Data Book_IT Market_Feb_2003_3" xfId="1653"/>
    <cellStyle name="%_Metrics Febbraio11_Data Book_IT Market_Feb_2003_4" xfId="1654"/>
    <cellStyle name="%_Metrics Febbraio11_Data Book_IT Market_Feb_2003_9" xfId="1655"/>
    <cellStyle name="%_Metrics Febbraio11_Data Book_ITM_Feb_03_Cash Flow_1" xfId="1656"/>
    <cellStyle name="%_Metrics Febbraio11_Data Book_ITM_Feb_03_Cash Flow_5" xfId="1657"/>
    <cellStyle name="%_Metrics Febbraio11_Data Book_ITM_Feb_03_Cash Flow_6" xfId="1658"/>
    <cellStyle name="%_Metrics Febbraio11_Data Book_LAO_Dec_2" xfId="1659"/>
    <cellStyle name="%_Metrics Febbraio11_Data Book_LAW_23_con EVA" xfId="1660"/>
    <cellStyle name="%_Metrics Febbraio11_Data Book_PE_sett7" xfId="1661"/>
    <cellStyle name="%_Metrics Febbraio11_Data Book_PE_sett8" xfId="1662"/>
    <cellStyle name="%_Metrics Febbraio11_Databook_Full Year_LAW14 appoggio" xfId="1663"/>
    <cellStyle name="%_Metrics Febbraio11_Databook_Full Year_LAW14appoggio" xfId="1664"/>
    <cellStyle name="%_Metrics Febbraio11_effetto cambio new plan vs old 10" xfId="1665"/>
    <cellStyle name="%_Metrics Febbraio11_Efficiency ITG_dec_vers06_03_03" xfId="1666"/>
    <cellStyle name="%_Metrics Febbraio11_Estraz_LAW_prova piano_1211" xfId="1667"/>
    <cellStyle name="%_Metrics Febbraio11_Estraz_LAW_x june_2007" xfId="1668"/>
    <cellStyle name="%_Metrics Febbraio11_Exchange Rate Impact 2001" xfId="1669"/>
    <cellStyle name="%_Metrics Febbraio11_Exchange Rate Impact Plan new vs old" xfId="1670"/>
    <cellStyle name="%_Metrics Febbraio11_Expenses" xfId="1671"/>
    <cellStyle name="%_Metrics Febbraio11_FM03_TIMPERU1" xfId="1672"/>
    <cellStyle name="%_Metrics Febbraio11_Gruppo_BDG_Budget e Piano_2005_Ufficiale_2" xfId="1673"/>
    <cellStyle name="%_Metrics Febbraio11_Gruppo_Totale_Dicembre_uff3" xfId="1674"/>
    <cellStyle name="%_Metrics Febbraio11_I Forecast Flash LAW" xfId="1675"/>
    <cellStyle name="%_Metrics Febbraio11_I Forecast Flash LAW2" xfId="1676"/>
    <cellStyle name="%_Metrics Febbraio11_Isyde_EcoFin__LAW3_new" xfId="1677"/>
    <cellStyle name="%_Metrics Febbraio11_LAO Combined new formatEAP" xfId="1678"/>
    <cellStyle name="%_Metrics Febbraio11_LAO_Forecast_6" xfId="1679"/>
    <cellStyle name="%_Metrics Febbraio11_LAW_Forecast_6" xfId="1680"/>
    <cellStyle name="%_Metrics Febbraio11_legende" xfId="1681"/>
    <cellStyle name="%_Metrics Febbraio11_Main Result by Subs" xfId="1682"/>
    <cellStyle name="%_Metrics Febbraio11_Main Results" xfId="1683"/>
    <cellStyle name="%_Metrics Febbraio11_Management Report Peru" xfId="1684"/>
    <cellStyle name="%_Metrics Febbraio11_market kpis LAO detailed" xfId="1685"/>
    <cellStyle name="%_Metrics Febbraio11_Market_ BDG_e PIANO_2005_con proforma_Ufficiale_2" xfId="1686"/>
    <cellStyle name="%_Metrics Febbraio11_Market_ Dicembre_2002_uff_3" xfId="1687"/>
    <cellStyle name="%_Metrics Febbraio11_Master per febbraio_4" xfId="1688"/>
    <cellStyle name="%_Metrics Febbraio11_Master per febbraio_5" xfId="1689"/>
    <cellStyle name="%_Metrics Febbraio11_Master per febbraio_7" xfId="1690"/>
    <cellStyle name="%_Metrics Febbraio11_Master Piano_DataBook_PE4bis" xfId="1691"/>
    <cellStyle name="%_Metrics Febbraio11_Master Piano_DataBook_PE5 per Bdg" xfId="1692"/>
    <cellStyle name="%_Metrics Febbraio11_Master Piano_Gestionale_PE_perBdg" xfId="1693"/>
    <cellStyle name="%_Metrics Febbraio11_Master Piano_Report_PE new16" xfId="1694"/>
    <cellStyle name="%_Metrics Febbraio11_Master Piano_Report_PE new20" xfId="1695"/>
    <cellStyle name="%_Metrics Febbraio11_Master Piano_Report_PE new24" xfId="1696"/>
    <cellStyle name="%_Metrics Febbraio11_Master Piano_Report_PE14" xfId="1697"/>
    <cellStyle name="%_Metrics Febbraio11_Master Piano_Report_PE15" xfId="1698"/>
    <cellStyle name="%_Metrics Febbraio11_Master Piano_Report_PE16" xfId="1699"/>
    <cellStyle name="%_Metrics Febbraio11_Master Piano_Report_PE19" xfId="1700"/>
    <cellStyle name="%_Metrics Febbraio11_MasterPiano_DataBook_LAO per Bdg" xfId="1701"/>
    <cellStyle name="%_Metrics Febbraio11_MasterPiano_DataBook_LAO2bis bis" xfId="1702"/>
    <cellStyle name="%_Metrics Febbraio11_MasterPiano_DataBook_LAO33" xfId="1703"/>
    <cellStyle name="%_Metrics Febbraio11_MasterPiano_DataBook_LAO43" xfId="1704"/>
    <cellStyle name="%_Metrics Febbraio11_MasterPiano_DataBook_LAO44" xfId="1705"/>
    <cellStyle name="%_Metrics Febbraio11_MasterPiano_DataBook_LAO55" xfId="1706"/>
    <cellStyle name="%_Metrics Febbraio11_OUTLOOK VS 2001" xfId="1707"/>
    <cellStyle name="%_Metrics Febbraio11_Pasta1" xfId="1708"/>
    <cellStyle name="%_Metrics Febbraio11_Piano 03_05_EcoFin_Riclass._LAW11" xfId="1709"/>
    <cellStyle name="%_Metrics Febbraio11_Piano 03_05_EcoFin_Riclass._LAW19" xfId="1710"/>
    <cellStyle name="%_Metrics Febbraio11_Piano 03_05_EcoFin_Riclass_LAW30" xfId="1711"/>
    <cellStyle name="%_Metrics Febbraio11_Piano 03_05_EcoFin_Riclass_LAW31" xfId="1712"/>
    <cellStyle name="%_Metrics Febbraio11_Piano 03_05_EcoFin_Riclass_LAW33" xfId="1713"/>
    <cellStyle name="%_Metrics Febbraio11_Piano 03_05_EcoFin_Riclass_LAW34" xfId="1714"/>
    <cellStyle name="%_Metrics Febbraio11_Piano 2003-2005_LAW8" xfId="1715"/>
    <cellStyle name="%_Metrics Febbraio11_Piano 2003-2005_LAWFullappoggio" xfId="1716"/>
    <cellStyle name="%_Metrics Febbraio11_Piano_LAO_newproforma_31" xfId="1717"/>
    <cellStyle name="%_Metrics Febbraio11_Piano_LAO_newproforma10" xfId="1718"/>
    <cellStyle name="%_Metrics Febbraio11_Piano_LAO_newproforma16" xfId="1719"/>
    <cellStyle name="%_Metrics Febbraio11_prova change" xfId="1720"/>
    <cellStyle name="%_Metrics Febbraio11_prova new structure" xfId="1721"/>
    <cellStyle name="%_Metrics Febbraio11_Quarter trend" xfId="1722"/>
    <cellStyle name="%_Metrics Febbraio11_Schema costi Gruppo_december CDA1" xfId="1723"/>
    <cellStyle name="%_Metrics Febbraio11_Tdb Lao closing 2003 december" xfId="1724"/>
    <cellStyle name="%_Metrics Febbraio11_Tdb Lao closing 2004" xfId="1725"/>
    <cellStyle name="%_Metrics Febbraio11_TDB_Bolivia_Plan 05 07_II° invio_030305" xfId="1726"/>
    <cellStyle name="%_Metrics Febbraio11_TDB_Bolivia_Plan 05 07_II° invio_040305" xfId="1727"/>
    <cellStyle name="%_Metrics Febbraio11_TdB_IT Gruppo_Dicembre" xfId="1728"/>
    <cellStyle name="%_Metrics Febbraio11_TdB_LAO_feb2003_4" xfId="1729"/>
    <cellStyle name="%_Metrics Febbraio11_TdB_LAO_marzo_vers3" xfId="1730"/>
    <cellStyle name="%_Metrics Febbraio11_TdB_LAO_Piano 2004-2006_33_new Fcst_16 Dic_newBatacchi" xfId="1731"/>
    <cellStyle name="%_Metrics Febbraio11_TDB_LAW_Aprile 04_21-05_1" xfId="1732"/>
    <cellStyle name="%_Metrics Febbraio11_TdB_Law_Eco_Fin_Agosto 2003_Ufficiale" xfId="1733"/>
    <cellStyle name="%_Metrics Febbraio11_TdB_Law_Eco_Fin_Feb1" xfId="1734"/>
    <cellStyle name="%_Metrics Febbraio11_TdB_Law_Eco_Fin_Feb12" xfId="1735"/>
    <cellStyle name="%_Metrics Febbraio11_TdB_Law_Eco_Fin_Feb14" xfId="1736"/>
    <cellStyle name="%_Metrics Febbraio11_TdB_Law_Eco_Fin_Feb3" xfId="1737"/>
    <cellStyle name="%_Metrics Febbraio11_TdB_Law_Eco_Fin_Feb7" xfId="1738"/>
    <cellStyle name="%_Metrics Febbraio11_TdB_Law_Eco_Fin_Febbraio 2004_2403" xfId="1739"/>
    <cellStyle name="%_Metrics Febbraio11_TdB_Law_Eco_Fin_For2" xfId="1740"/>
    <cellStyle name="%_Metrics Febbraio11_TdB_Law_Eco_Fin_mar_03" xfId="1741"/>
    <cellStyle name="%_Metrics Febbraio11_TdB_LAW_gest_MARZO '04 14 05" xfId="1742"/>
    <cellStyle name="%_Metrics Febbraio11_TDB_LAW_marzo_04 0305" xfId="1743"/>
    <cellStyle name="%_Metrics Febbraio11_TDB_LAW_marzo_04 05 magg_21.48" xfId="1744"/>
    <cellStyle name="%_Metrics Febbraio11_TDB_LAW_marzo_'04_12 may" xfId="1745"/>
    <cellStyle name="%_Metrics Febbraio11_TDB_LAW_marzo_'04_18 may" xfId="1746"/>
    <cellStyle name="%_Metrics Febbraio11_TDB_LAW_marzo_04_2604" xfId="1747"/>
    <cellStyle name="%_Metrics Febbraio11_TDB_LAW_Plan 05 07_1011" xfId="1748"/>
    <cellStyle name="%_Metrics Febbraio11_TDB_LAW_Plan 05 07_1111" xfId="1749"/>
    <cellStyle name="%_Metrics Febbraio11_TDB_LAW_Plan 05 07_1211" xfId="1750"/>
    <cellStyle name="%_Metrics Febbraio11_TDB_LAW_Plan 05 07_1611" xfId="1751"/>
    <cellStyle name="%_Metrics Febbraio11_TDB_LAW_Plan 05 07_1811" xfId="1752"/>
    <cellStyle name="%_Metrics Febbraio11_TDB_LAW_X June closing_0209" xfId="1753"/>
    <cellStyle name="%_Metrics Febbraio11_TDB_LAW_X september_1910" xfId="1754"/>
    <cellStyle name="%_Metrics Febbraio11_TDB_LAW-x EXECUT SUMM" xfId="1755"/>
    <cellStyle name="%_Metrics Febbraio11_TDB_LAW-x EXECUT SUMM_1" xfId="1756"/>
    <cellStyle name="%_Metrics Febbraio11_TDB_LAW-x maggio 04" xfId="1757"/>
    <cellStyle name="%_Metrics Febbraio11_TDB_LAW-x maggio 04_0806" xfId="1758"/>
    <cellStyle name="%_Metrics Febbraio11_TIM Maxitel_Plan03_05_Investments_Nov2002_14Nov_Euros" xfId="1759"/>
    <cellStyle name="%_Metrics Febbraio11_trial" xfId="1760"/>
    <cellStyle name="%_Metrics Febbraio11_trial brief" xfId="1761"/>
    <cellStyle name="%_Metrics Febbraio11_trial con mercato" xfId="1762"/>
    <cellStyle name="%_Metrics Febbraio11_trial1" xfId="1763"/>
    <cellStyle name="%_OUTLOOK VS 2001" xfId="1764"/>
    <cellStyle name="%_P&amp;L Forecast 2002" xfId="1765"/>
    <cellStyle name="%_Piano 2003-2005_LAWFullappoggio" xfId="1766"/>
    <cellStyle name="%_Piano_LAO_newproforma24" xfId="1767"/>
    <cellStyle name="%_PL x Q 2003 vs 2002" xfId="1768"/>
    <cellStyle name="%_Plan_LAO_old TI version (example)" xfId="1769"/>
    <cellStyle name="%_Quarter_Gruppo Totale" xfId="1770"/>
    <cellStyle name="%_Quarter_Market" xfId="1771"/>
    <cellStyle name="%_Report Ottobre 2003 " xfId="1772"/>
    <cellStyle name="%_rob31" xfId="1773"/>
    <cellStyle name="%_Schema costi Gruppo_03-05" xfId="1774"/>
    <cellStyle name="%_Schema costi Gruppo_december CDA1" xfId="1775"/>
    <cellStyle name="%_Scocca per Perimetri 2002" xfId="1776"/>
    <cellStyle name="%_TDB_Bolivia_Plan 05 07_II° invio_140305" xfId="1777"/>
    <cellStyle name="%_TDB_Bolivia_Plan 05 07_II° invio_150305_ITGAAP" xfId="1778"/>
    <cellStyle name="%_TdB_IT Gruppo_Dicembre" xfId="1779"/>
    <cellStyle name="%_TdB_LAO_Novembre 2003" xfId="1780"/>
    <cellStyle name="%_TdB_LAO_Piano 2004-2006_32_14_11_new Fcst" xfId="1781"/>
    <cellStyle name="%_TdB_LAO_Piano 2004-2006_33_new Fcst_16 Dic_newBatacchi" xfId="1782"/>
    <cellStyle name="%_TdB_LAO_Settembre 2003_Ufficiale" xfId="1783"/>
    <cellStyle name="%_Traffic BU IOP def valori" xfId="1784"/>
    <cellStyle name="%_Traffic BU IOP def valori_Agenda Budget-Piano" xfId="1785"/>
    <cellStyle name="%_Traffic BU IOP def valori_Aggregato LAO_Agosto4" xfId="1786"/>
    <cellStyle name="%_Traffic BU IOP def valori_Argentina novembre 2004 x Emanuela_1" xfId="1787"/>
    <cellStyle name="%_Traffic BU IOP def valori_Base Dati Valori Actual" xfId="1788"/>
    <cellStyle name="%_Traffic BU IOP def valori_Base Dati Valori Bdg" xfId="1789"/>
    <cellStyle name="%_Traffic BU IOP def valori_Base Dati Valori Forecast FY" xfId="1790"/>
    <cellStyle name="%_Traffic BU IOP def valori_Base Dati Valori Full Year" xfId="1791"/>
    <cellStyle name="%_Traffic BU IOP def valori_Base Dati Valori Year" xfId="1792"/>
    <cellStyle name="%_Traffic BU IOP def valori_Base Dati Valori YTD" xfId="1793"/>
    <cellStyle name="%_Traffic BU IOP def valori_Base Dati Valori YTD_1° Margine YTD" xfId="1794"/>
    <cellStyle name="%_Traffic BU IOP def valori_Base Dati Valori YTD_Agenda Feb 2006" xfId="1795"/>
    <cellStyle name="%_Traffic BU IOP def valori_Base Dati Valori YTD_Allegati Short Letter nov '05" xfId="1796"/>
    <cellStyle name="%_Traffic BU IOP def valori_Base Dati Valori YTD_Allegati Short Letter nov '05 (3)" xfId="1797"/>
    <cellStyle name="%_Traffic BU IOP def valori_Base Dati Valori YTD_Allegati Short Letter nov '05 (4)" xfId="1798"/>
    <cellStyle name="%_Traffic BU IOP def valori_Base Dati Valori YTD_Back up Ti Day" xfId="1799"/>
    <cellStyle name="%_Traffic BU IOP def valori_Base Dati Valori YTD_Backup presentazione bdg III versione" xfId="1800"/>
    <cellStyle name="%_Traffic BU IOP def valori_Base Dati Valori YTD_Base Dati Valori Bdg" xfId="1801"/>
    <cellStyle name="%_Traffic BU IOP def valori_Base Dati Valori YTD_Book1" xfId="1802"/>
    <cellStyle name="%_Traffic BU IOP def valori_Base Dati Valori YTD_Book2" xfId="1803"/>
    <cellStyle name="%_Traffic BU IOP def valori_Base Dati Valori YTD_Brazil 2006_2008" xfId="1804"/>
    <cellStyle name="%_Traffic BU IOP def valori_Base Dati Valori YTD_Break-Up IT GAAP Euro 1" xfId="1805"/>
    <cellStyle name="%_Traffic BU IOP def valori_Base Dati Valori YTD_Break-Up IT GAAP Euro 2" xfId="1806"/>
    <cellStyle name="%_Traffic BU IOP def valori_Base Dati Valori YTD_BU_CHANGE_ANALYSIS_1 (2)" xfId="1807"/>
    <cellStyle name="%_Traffic BU IOP def valori_Base Dati Valori YTD_Budget &amp; Piano IAS_draft" xfId="1808"/>
    <cellStyle name="%_Traffic BU IOP def valori_Base Dati Valori YTD_Capex" xfId="1809"/>
    <cellStyle name="%_Traffic BU IOP def valori_Base Dati Valori YTD_Cartel1" xfId="1810"/>
    <cellStyle name="%_Traffic BU IOP def valori_Base Dati Valori YTD_Cartel1 (2)" xfId="1811"/>
    <cellStyle name="%_Traffic BU IOP def valori_Base Dati Valori YTD_Cartel1 (3)" xfId="1812"/>
    <cellStyle name="%_Traffic BU IOP def valori_Base Dati Valori YTD_Cartel1 (4)" xfId="1813"/>
    <cellStyle name="%_Traffic BU IOP def valori_Base Dati Valori YTD_Cartel2" xfId="1814"/>
    <cellStyle name="%_Traffic BU IOP def valori_Base Dati Valori YTD_Cash Costs " xfId="1815"/>
    <cellStyle name="%_Traffic BU IOP def valori_Base Dati Valori YTD_Cash Costs  (2)" xfId="1816"/>
    <cellStyle name="%_Traffic BU IOP def valori_Base Dati Valori YTD_Change vs LY" xfId="1817"/>
    <cellStyle name="%_Traffic BU IOP def valori_Base Dati Valori YTD_Commenti IAS 2004_2007newPER REPORT_vs1" xfId="1818"/>
    <cellStyle name="%_Traffic BU IOP def valori_Base Dati Valori YTD_Controllo Costi ITZ Mobile" xfId="1819"/>
    <cellStyle name="%_Traffic BU IOP def valori_Base Dati Valori YTD_Copia di ITZ e BRA new" xfId="1820"/>
    <cellStyle name="%_Traffic BU IOP def valori_Base Dati Valori YTD_COPIADILAVORO2004" xfId="1821"/>
    <cellStyle name="%_Traffic BU IOP def valori_Base Dati Valori YTD_DB Domestic Actual" xfId="1822"/>
    <cellStyle name="%_Traffic BU IOP def valori_Base Dati Valori YTD_EAP_GESTIONALE MOBILE marzo_Amedeo" xfId="1823"/>
    <cellStyle name="%_Traffic BU IOP def valori_Base Dati Valori YTD_ebit_month" xfId="1824"/>
    <cellStyle name="%_Traffic BU IOP def valori_Base Dati Valori YTD_EBITDA ANALYSIS DEC ytd_month" xfId="1825"/>
    <cellStyle name="%_Traffic BU IOP def valori_Base Dati Valori YTD_Econommico Agosto 2005" xfId="1826"/>
    <cellStyle name="%_Traffic BU IOP def valori_Base Dati Valori YTD_Econommico Dic '05_closing 1" xfId="1827"/>
    <cellStyle name="%_Traffic BU IOP def valori_Base Dati Valori YTD_Econommico Oct '05" xfId="1828"/>
    <cellStyle name="%_Traffic BU IOP def valori_Base Dati Valori YTD_Efficiency per presentazione 19nov" xfId="1829"/>
    <cellStyle name="%_Traffic BU IOP def valori_Base Dati Valori YTD_Euros Data Book Consolidado" xfId="1830"/>
    <cellStyle name="%_Traffic BU IOP def valori_Base Dati Valori YTD_Expenses" xfId="1831"/>
    <cellStyle name="%_Traffic BU IOP def valori_Base Dati Valori YTD_Financial  Disposal 005-20071" xfId="1832"/>
    <cellStyle name="%_Traffic BU IOP def valori_Base Dati Valori YTD_Financial  Disposal closing sep e FCST3" xfId="1833"/>
    <cellStyle name="%_Traffic BU IOP def valori_Base Dati Valori YTD_Financial  Disposal closing sep e FCST3 per q" xfId="1834"/>
    <cellStyle name="%_Traffic BU IOP def valori_Base Dati Valori YTD_Financial TdB TIM Group" xfId="1835"/>
    <cellStyle name="%_Traffic BU IOP def valori_Base Dati Valori YTD_Financial TdB TIM Group_28" xfId="1836"/>
    <cellStyle name="%_Traffic BU IOP def valori_Base Dati Valori YTD_Financial TdB TIM Group_vs 15" xfId="1837"/>
    <cellStyle name="%_Traffic BU IOP def valori_Base Dati Valori YTD_Flash EBIT" xfId="1838"/>
    <cellStyle name="%_Traffic BU IOP def valori_Base Dati Valori YTD_FLASH EBIT 1110" xfId="1839"/>
    <cellStyle name="%_Traffic BU IOP def valori_Base Dati Valori YTD_Gestionale Aprile 2006_1" xfId="1840"/>
    <cellStyle name="%_Traffic BU IOP def valori_Base Dati Valori YTD_Gestionale Dic '05_ con IV Q_2" xfId="1841"/>
    <cellStyle name="%_Traffic BU IOP def valori_Base Dati Valori YTD_Gestionale Dic '05_ con IV Q_2 NEW" xfId="1842"/>
    <cellStyle name="%_Traffic BU IOP def valori_Base Dati Valori YTD_Gestionale giugno '06" xfId="1843"/>
    <cellStyle name="%_Traffic BU IOP def valori_Base Dati Valori YTD_Gestionale maggio 2006_3" xfId="1844"/>
    <cellStyle name="%_Traffic BU IOP def valori_Base Dati Valori YTD_Gestionale Nov '05_2" xfId="1845"/>
    <cellStyle name="%_Traffic BU IOP def valori_Base Dati Valori YTD_Gestionale Piao 06 08_V3" xfId="1846"/>
    <cellStyle name="%_Traffic BU IOP def valori_Base Dati Valori YTD_grafico per sl (3)" xfId="1847"/>
    <cellStyle name="%_Traffic BU IOP def valori_Base Dati Valori YTD_Graficos MComittee_BReview" xfId="1848"/>
    <cellStyle name="%_Traffic BU IOP def valori_Base Dati Valori YTD_Grecia disposal _last CBEP (3)" xfId="1849"/>
    <cellStyle name="%_Traffic BU IOP def valori_Base Dati Valori YTD_ias analysis" xfId="1850"/>
    <cellStyle name="%_Traffic BU IOP def valori_Base Dati Valori YTD_Ias Analysis Gruppo e Italia" xfId="1851"/>
    <cellStyle name="%_Traffic BU IOP def valori_Base Dati Valori YTD_Impatto Disposal GPP" xfId="1852"/>
    <cellStyle name="%_Traffic BU IOP def valori_Base Dati Valori YTD_Impatto Disposal TI Media" xfId="1853"/>
    <cellStyle name="%_Traffic BU IOP def valori_Base Dati Valori YTD_Input" xfId="1854"/>
    <cellStyle name="%_Traffic BU IOP def valori_Base Dati Valori YTD_IS Detail" xfId="1855"/>
    <cellStyle name="%_Traffic BU IOP def valori_Base Dati Valori YTD_IT-GAAP-Proposta TdB TIM Brasil" xfId="1856"/>
    <cellStyle name="%_Traffic BU IOP def valori_Base Dati Valori YTD_KPI Brasile Aprile_2006_6" xfId="1857"/>
    <cellStyle name="%_Traffic BU IOP def valori_Base Dati Valori YTD_KPI Brasile Dicembre_2" xfId="1858"/>
    <cellStyle name="%_Traffic BU IOP def valori_Base Dati Valori YTD_KPI Brasile Giugno_2006_last" xfId="1859"/>
    <cellStyle name="%_Traffic BU IOP def valori_Base Dati Valori YTD_KPI Brasile Maggio_2006_3" xfId="1860"/>
    <cellStyle name="%_Traffic BU IOP def valori_Base Dati Valori YTD_KPI Brasile Piano_Closing_NUOVA LOGICA" xfId="1861"/>
    <cellStyle name="%_Traffic BU IOP def valori_Base Dati Valori YTD_Main KPI Piano '06-'08 Brazil" xfId="1862"/>
    <cellStyle name="%_Traffic BU IOP def valori_Base Dati Valori YTD_Main Results 2005 TI Group 7 oct" xfId="1863"/>
    <cellStyle name="%_Traffic BU IOP def valori_Base Dati Valori YTD_Master Piano_Gestionale_PE_perBdg" xfId="1864"/>
    <cellStyle name="%_Traffic BU IOP def valori_Base Dati Valori YTD_Megabase 2005" xfId="1865"/>
    <cellStyle name="%_Traffic BU IOP def valori_Base Dati Valori YTD_NFP 2" xfId="1866"/>
    <cellStyle name="%_Traffic BU IOP def valori_Base Dati Valori YTD_Operating WC - back up" xfId="1867"/>
    <cellStyle name="%_Traffic BU IOP def valori_Base Dati Valori YTD_OTHER FLASH" xfId="1868"/>
    <cellStyle name="%_Traffic BU IOP def valori_Base Dati Valori YTD_Report 09" xfId="1869"/>
    <cellStyle name="%_Traffic BU IOP def valori_Base Dati Valori YTD_Report 12 Preclosing" xfId="1870"/>
    <cellStyle name="%_Traffic BU IOP def valori_Base Dati Valori YTD_Report financial 2006.APR" xfId="1871"/>
    <cellStyle name="%_Traffic BU IOP def valori_Base Dati Valori YTD_Report March 2006 valori 2" xfId="1872"/>
    <cellStyle name="%_Traffic BU IOP def valori_Base Dati Valori YTD_Report Mobile piano 06 08" xfId="1873"/>
    <cellStyle name="%_Traffic BU IOP def valori_Base Dati Valori YTD_Report11_VP" xfId="1874"/>
    <cellStyle name="%_Traffic BU IOP def valori_Base Dati Valori YTD_Riepilogo Target IT Gaap vs IAS" xfId="1875"/>
    <cellStyle name="%_Traffic BU IOP def valori_Base Dati Valori YTD_Tableau_FACPC_Ti Gruppo_Cons2" xfId="1876"/>
    <cellStyle name="%_Traffic BU IOP def valori_Base Dati Valori YTD_Tavole IAS 2003-2004-2005" xfId="1877"/>
    <cellStyle name="%_Traffic BU IOP def valori_Base Dati Valori YTD_TdB_Law_Eco_Fin_Feb4" xfId="1878"/>
    <cellStyle name="%_Traffic BU IOP def valori_Base Dati Valori YTD_TdB_Law_Eco_Fin_Feb7" xfId="1879"/>
    <cellStyle name="%_Traffic BU IOP def valori_Base Dati Valori YTD_TdB_Law_Eco_Fin_Feb9" xfId="1880"/>
    <cellStyle name="%_Traffic BU IOP def valori_Base Dati Valori YTD_TdB_Law_Eco_Fin_For2" xfId="1881"/>
    <cellStyle name="%_Traffic BU IOP def valori_Base Dati Valori YTD_TdB_LAW_gest_febbr 04_2403" xfId="1882"/>
    <cellStyle name="%_Traffic BU IOP def valori_Base Dati Valori YTD_TdB_LAW_gest_MARZO '04 14 05" xfId="1883"/>
    <cellStyle name="%_Traffic BU IOP def valori_Base Dati Valori YTD_TdB_LAW_gest_MARZO 04 OLD STRUTT_2604" xfId="1884"/>
    <cellStyle name="%_Traffic BU IOP def valori_Base Dati Valori YTD_TdbGroup-Dicembrev26" xfId="1885"/>
    <cellStyle name="%_Traffic BU IOP def valori_Base Dati Valori YTD_Tnc" xfId="1886"/>
    <cellStyle name="%_Traffic BU IOP def valori_Base dati YTD" xfId="1887"/>
    <cellStyle name="%_Traffic BU IOP def valori_BS Forecast 2002" xfId="1888"/>
    <cellStyle name="%_Traffic BU IOP def valori_BS Full Year 2001" xfId="1889"/>
    <cellStyle name="%_Traffic BU IOP def valori_BUDGET E PIANO IAS 2005_2007_Bolivia_1503_1" xfId="1890"/>
    <cellStyle name="%_Traffic BU IOP def valori_Capex" xfId="1891"/>
    <cellStyle name="%_Traffic BU IOP def valori_Cartel1" xfId="1892"/>
    <cellStyle name="%_Traffic BU IOP def valori_Cartel2" xfId="1893"/>
    <cellStyle name="%_Traffic BU IOP def valori_Cash Costs " xfId="1894"/>
    <cellStyle name="%_Traffic BU IOP def valori_CF Forecast 2002" xfId="1895"/>
    <cellStyle name="%_Traffic BU IOP def valori_Chile e Bolivia Marzo '04" xfId="1896"/>
    <cellStyle name="%_Traffic BU IOP def valori_Chile e Bolivia Mobile" xfId="1897"/>
    <cellStyle name="%_Traffic BU IOP def valori_Chile e Bolivia Mobile 2" xfId="1898"/>
    <cellStyle name="%_Traffic BU IOP def valori_Data Book LAO Plan 04_06 - Financial Results" xfId="1899"/>
    <cellStyle name="%_Traffic BU IOP def valori_Data Book MAX 2004-2006" xfId="1900"/>
    <cellStyle name="%_Traffic BU IOP def valori_Data Book Plan Peru_Adjusted 28.11.02" xfId="1901"/>
    <cellStyle name="%_Traffic BU IOP def valori_Data Book_ITM_Marzo_2003_6" xfId="1902"/>
    <cellStyle name="%_Traffic BU IOP def valori_Databook_Full Year_LAW14 appoggio" xfId="1903"/>
    <cellStyle name="%_Traffic BU IOP def valori_Databook_Full Year_LAW14appoggio" xfId="1904"/>
    <cellStyle name="%_Traffic BU IOP def valori_Efficiency ITG_dec_vers06_03_03" xfId="1905"/>
    <cellStyle name="%_Traffic BU IOP def valori_Expenses" xfId="1906"/>
    <cellStyle name="%_Traffic BU IOP def valori_Gruppo_BDG_Budget e Piano_2005_Ufficiale_2" xfId="1907"/>
    <cellStyle name="%_Traffic BU IOP def valori_Gruppo_Totale_Dicembre_uff3" xfId="1908"/>
    <cellStyle name="%_Traffic BU IOP def valori_I Forecast Flash LAW6" xfId="1909"/>
    <cellStyle name="%_Traffic BU IOP def valori_KPI" xfId="1910"/>
    <cellStyle name="%_Traffic BU IOP def valori_Lao x-rate Bdg 2004" xfId="1911"/>
    <cellStyle name="%_Traffic BU IOP def valori_LAO_Forecast_6" xfId="1912"/>
    <cellStyle name="%_Traffic BU IOP def valori_LAW_Forecast_6" xfId="1913"/>
    <cellStyle name="%_Traffic BU IOP def valori_legende" xfId="1914"/>
    <cellStyle name="%_Traffic BU IOP def valori_Market_ BDG_e PIANO_2005_con proforma_Ufficiale_2" xfId="1915"/>
    <cellStyle name="%_Traffic BU IOP def valori_Market_ Dicembre_2002_uff_3" xfId="1916"/>
    <cellStyle name="%_Traffic BU IOP def valori_Master Piano_DataBook_PE4bis" xfId="1917"/>
    <cellStyle name="%_Traffic BU IOP def valori_Master Piano_DataBook_PE5 per Bdg" xfId="1918"/>
    <cellStyle name="%_Traffic BU IOP def valori_Master Piano_Gestionale_PE_perBdg" xfId="1919"/>
    <cellStyle name="%_Traffic BU IOP def valori_MasterPiano_DataBook_LAO per Bdg" xfId="1920"/>
    <cellStyle name="%_Traffic BU IOP def valori_MasterPiano_DataBook_LAO2bis bis" xfId="1921"/>
    <cellStyle name="%_Traffic BU IOP def valori_MasterPiano_DataBook_LAO48" xfId="1922"/>
    <cellStyle name="%_Traffic BU IOP def valori_MasterPiano_LA" xfId="1923"/>
    <cellStyle name="%_Traffic BU IOP def valori_MasterPiano_LA2" xfId="1924"/>
    <cellStyle name="%_Traffic BU IOP def valori_Mercato" xfId="1925"/>
    <cellStyle name="%_Traffic BU IOP def valori_Metrics  LAW 2004 10 PARTE WL" xfId="1926"/>
    <cellStyle name="%_Traffic BU IOP def valori_OUTLOOK VS 2001" xfId="1927"/>
    <cellStyle name="%_Traffic BU IOP def valori_P&amp;L Forecast 2002" xfId="1928"/>
    <cellStyle name="%_Traffic BU IOP def valori_Piano 2003-2005_LAWFullappoggio" xfId="1929"/>
    <cellStyle name="%_Traffic BU IOP def valori_Piano_LAO_newproforma24" xfId="1930"/>
    <cellStyle name="%_Traffic BU IOP def valori_PL x Q 2003 vs 2002" xfId="1931"/>
    <cellStyle name="%_Traffic BU IOP def valori_Plan_LAO_old TI version (example)" xfId="1932"/>
    <cellStyle name="%_Traffic BU IOP def valori_Quarter_Gruppo Totale" xfId="1933"/>
    <cellStyle name="%_Traffic BU IOP def valori_Quarter_Market" xfId="1934"/>
    <cellStyle name="%_Traffic BU IOP def valori_Schema costi Gruppo_december CDA1" xfId="1935"/>
    <cellStyle name="%_Traffic BU IOP def valori_Scocca per Perimetri 2002" xfId="1936"/>
    <cellStyle name="%_Traffic BU IOP def valori_TDB_Bolivia_Plan 05 07_II° invio_140305" xfId="1937"/>
    <cellStyle name="%_Traffic BU IOP def valori_TDB_Bolivia_Plan 05 07_II° invio_150305_ITGAAP" xfId="1938"/>
    <cellStyle name="%_Traffic BU IOP def valori_TdB_IT Gruppo_Dicembre" xfId="1939"/>
    <cellStyle name="%_Traffic BU IOP def valori_TdB_LAO_Novembre 2003" xfId="1940"/>
    <cellStyle name="%_Traffic BU IOP def valori_TdB_LAO_Piano 2004-2006_32_14_11_new Fcst" xfId="1941"/>
    <cellStyle name="%_Traffic BU IOP def valori_TdB_LAO_Piano 2004-2006_33_new Fcst_16 Dic_newBatacchi" xfId="1942"/>
    <cellStyle name="%_Traffic BU IOP def valori_TdB_LAO_Settembre 2003_Ufficiale" xfId="1943"/>
    <cellStyle name="%_Traffic BU IOP def valori_TdB_Law_Eco_Fin_Feb4" xfId="1944"/>
    <cellStyle name="%_Traffic BU IOP def valori_TdB_Law_Eco_Fin_Feb7" xfId="1945"/>
    <cellStyle name="%_Traffic BU IOP def valori_TdB_Law_Eco_Fin_Feb9" xfId="1946"/>
    <cellStyle name="%_Traffic BU IOP def valori_TdB_Law_Eco_Fin_For2" xfId="1947"/>
    <cellStyle name="%_Traffic BU IOP def valori_TdB_LAW_gest_febbr 04_2403" xfId="1948"/>
    <cellStyle name="%_Traffic BU IOP def valori_TdB_LAW_gest_MARZO '04 14 05" xfId="1949"/>
    <cellStyle name="%_Traffic BU IOP def valori_TdB_LAW_gest_MARZO 04 OLD STRUTT_2604" xfId="1950"/>
    <cellStyle name="%_Traffic BU IOP def valori_x wireline  marzo" xfId="1951"/>
    <cellStyle name="%_x wireline  marzo" xfId="1952"/>
    <cellStyle name="%0" xfId="1953"/>
    <cellStyle name="%1" xfId="1954"/>
    <cellStyle name="%2" xfId="1955"/>
    <cellStyle name="(Lefting)" xfId="1956"/>
    <cellStyle name="******************************************" xfId="1957"/>
    <cellStyle name="*TD" xfId="1958"/>
    <cellStyle name=".1" xfId="1959"/>
    <cellStyle name=".Warning" xfId="8086"/>
    <cellStyle name="??" xfId="8087"/>
    <cellStyle name="?? [0.00]_PERSONAL" xfId="8088"/>
    <cellStyle name="???? [0.00]_PERSONAL" xfId="8089"/>
    <cellStyle name="????_PERSONAL" xfId="8090"/>
    <cellStyle name="??_145000-145020 CAInv TradStck FinSale Cost-Recon" xfId="8091"/>
    <cellStyle name="\" xfId="1960"/>
    <cellStyle name="_%(SignOnly)" xfId="1961"/>
    <cellStyle name="_%(SignOnly)_Value of annual synergies " xfId="1962"/>
    <cellStyle name="_%(SignSpaceOnly)" xfId="1963"/>
    <cellStyle name="_%(SignSpaceOnly)_Value of annual synergies " xfId="1964"/>
    <cellStyle name="__20080514" xfId="1965"/>
    <cellStyle name="__20080514_Plik dla Piotra Plachy_PTK IFS_20090713" xfId="1966"/>
    <cellStyle name="__20080514_Plik dla Piotra Plachy_Y100_20090713" xfId="1967"/>
    <cellStyle name="__20080606" xfId="1968"/>
    <cellStyle name="__20080606_Plik dla Piotra Plachy_PTK IFS_20090713" xfId="1969"/>
    <cellStyle name="__20080606_Plik dla Piotra Plachy_Y100_20090713" xfId="1970"/>
    <cellStyle name="__20080610_PP" xfId="1971"/>
    <cellStyle name="__20080610_PP_Plik dla Piotra Plachy_PTK IFS_20090713" xfId="1972"/>
    <cellStyle name="__20080610_PP_Plik dla Piotra Plachy_Y100_20090713" xfId="1973"/>
    <cellStyle name="_100.8.1 Business plan outputs" xfId="1974"/>
    <cellStyle name="_17-stka_7" xfId="1975"/>
    <cellStyle name="_18-stka_7" xfId="1976"/>
    <cellStyle name="_2007-07-08 Caspar Mini Modelv52 (Basis for Bank Model latest fee overview)" xfId="1977"/>
    <cellStyle name="_20080702 1300 Raport TPSA PTK KPIs 2008 (MB)" xfId="1978"/>
    <cellStyle name="_20090206 REv TV" xfId="1979"/>
    <cellStyle name="_3Q06_new" xfId="1980"/>
    <cellStyle name="_actual" xfId="1981"/>
    <cellStyle name="_Analityka" xfId="1982"/>
    <cellStyle name="_ARPU_retail_wholesale" xfId="1983"/>
    <cellStyle name="_Balance Sheet 2007'11__12-12_values" xfId="1984"/>
    <cellStyle name="_Capex" xfId="1985"/>
    <cellStyle name="_Capex_1" xfId="1986"/>
    <cellStyle name="_CAPEX-060609_NB_decisions_v4_spliH1_H2 (2)" xfId="1987"/>
    <cellStyle name="_CDP multiples valuation 11.09.2008" xfId="1988"/>
    <cellStyle name="_Comma" xfId="1989"/>
    <cellStyle name="_Comma_Value of annual synergies " xfId="1990"/>
    <cellStyle name="_cost_drivers_PS" xfId="1991"/>
    <cellStyle name="_CPGA &amp; Churn" xfId="1992"/>
    <cellStyle name="_CPGA &amp; Churn_1" xfId="1993"/>
    <cellStyle name="_Currency" xfId="1994"/>
    <cellStyle name="_Currency_2007-07-08 Caspar Mini Modelv52 (Basis for Bank Model latest fee overview)" xfId="1995"/>
    <cellStyle name="_Currency_92_Inbev LBO Model" xfId="1996"/>
    <cellStyle name="_Currency_BC Europe LBO Shell June 26 2005" xfId="1997"/>
    <cellStyle name="_Currency_BC Partners Returns_18Feb2010" xfId="1998"/>
    <cellStyle name="_Currency_Consolidated Sales Data_v11" xfId="1999"/>
    <cellStyle name="_Currency_Copy of Fidji Financial Model - tdw - 19 September " xfId="2000"/>
    <cellStyle name="_Currency_CSEB LBO Shell v11.1-cs" xfId="2001"/>
    <cellStyle name="_Currency_CSEB Model CS v56.3" xfId="2002"/>
    <cellStyle name="_Currency_CSEB Model CS v57.0" xfId="2003"/>
    <cellStyle name="_Currency_LBO Model-Brenntag-15Feb10-V1" xfId="2004"/>
    <cellStyle name="_Currency_Mini Model_Celeb_02Sep10_V26-FA-Adj" xfId="2005"/>
    <cellStyle name="_Currency_Project Sevan mini model_01Feb2011" xfId="2006"/>
    <cellStyle name="_Currency_Value of annual synergies " xfId="2007"/>
    <cellStyle name="_Currency_Wholesale FA Op Model (2)" xfId="2008"/>
    <cellStyle name="_Currency0" xfId="2009"/>
    <cellStyle name="_Currency00" xfId="2010"/>
    <cellStyle name="_CurrencySpace" xfId="2011"/>
    <cellStyle name="_CurrencySpace_Mini Model_Celeb_02Sep10_V26-FA-Adj" xfId="2012"/>
    <cellStyle name="_CurrencySpace_Project Sevan mini model_01Feb2011" xfId="2013"/>
    <cellStyle name="_CurrencySpace_Value of annual synergies " xfId="2014"/>
    <cellStyle name="_CurrencySpace_Wholesale FA Op Model (2)" xfId="2015"/>
    <cellStyle name="_DB Domestic Actual" xfId="2016"/>
    <cellStyle name="_Digital &amp; MOUs" xfId="2017"/>
    <cellStyle name="_EAP_GESTIONALE MOBILE marzo_Amedeo" xfId="2018"/>
    <cellStyle name="_EBITDA" xfId="2019"/>
    <cellStyle name="_EBITDA_1" xfId="2020"/>
    <cellStyle name="_Effective tax rate 31.03.08" xfId="2021"/>
    <cellStyle name="_Euro" xfId="2022"/>
    <cellStyle name="_Euro_Value of annual synergies " xfId="2023"/>
    <cellStyle name="_Explain" xfId="2024"/>
    <cellStyle name="_Explicación Ppro 2007 vs proyección 2007" xfId="2025"/>
    <cellStyle name="_Explicación Proy 2007 vs Presupuesto 2008" xfId="2026"/>
    <cellStyle name="_ExternalCommunication CAPEX 4Q2009_propozycja zmiany zakresu" xfId="2027"/>
    <cellStyle name="_Financial PL Layout_values" xfId="2028"/>
    <cellStyle name="_Global Comps - Full Service - 12 Jan  2001" xfId="2029"/>
    <cellStyle name="_Global Comps - Full Service - 18 June 2001" xfId="2030"/>
    <cellStyle name="_Global Comps - Full Service - 20 June 2001" xfId="2031"/>
    <cellStyle name="_Heading" xfId="2032"/>
    <cellStyle name="_Heading_2007-07-08 Caspar Mini Modelv52 (Basis for Bank Model latest fee overview)" xfId="2033"/>
    <cellStyle name="_Heading_20101005 Full Model ED v44 post CC full covenants" xfId="2034"/>
    <cellStyle name="_Heading_92_Inbev LBO Model" xfId="2035"/>
    <cellStyle name="_Heading_BC Europe LBO Shell June 26 2005" xfId="2036"/>
    <cellStyle name="_Heading_BC Partners Returns_18Feb2010" xfId="2037"/>
    <cellStyle name="_Heading_Consolidated Sales Data_v11" xfId="2038"/>
    <cellStyle name="_Heading_Copy of Fidji Financial Model - tdw - 19 September " xfId="2039"/>
    <cellStyle name="_Heading_CSEB LBO Shell v11.1-cs" xfId="2040"/>
    <cellStyle name="_Heading_CSEB Model CS v56.3" xfId="2041"/>
    <cellStyle name="_Heading_CSEB Model CS v57.0" xfId="2042"/>
    <cellStyle name="_Heading_LBO Model-Brenntag-15Feb10-V1" xfId="2043"/>
    <cellStyle name="_Heading_Project Sevan mini model_01Feb2011" xfId="2044"/>
    <cellStyle name="_Heading_UoP adjustments updated (11-Aug)" xfId="2045"/>
    <cellStyle name="_Heading_Value of annual synergies " xfId="2046"/>
    <cellStyle name="_Highlight" xfId="2047"/>
    <cellStyle name="_Input" xfId="2048"/>
    <cellStyle name="_Input_20101005 Full Model ED v44 post CC full covenants" xfId="2049"/>
    <cellStyle name="_Kopia Telco market forecast 2008-2011 v12" xfId="2050"/>
    <cellStyle name="_Kopia Telco market forecast 2008-2011 v12_Plik dla Piotra Plachy_PTK IFS_20090713" xfId="2051"/>
    <cellStyle name="_Kopia Telco market forecast 2008-2011 v12_Plik dla Piotra Plachy_Y100_20090713" xfId="2052"/>
    <cellStyle name="_Malaysia(4GWM)-Dec" xfId="2053"/>
    <cellStyle name="_Malaysia(4GWM)-Dec (2)" xfId="2054"/>
    <cellStyle name="_market_2008_master_5" xfId="2055"/>
    <cellStyle name="_market_2008_MW2_PP" xfId="2056"/>
    <cellStyle name="_MCIT" xfId="2057"/>
    <cellStyle name="_Model 2005.09 " xfId="2058"/>
    <cellStyle name="_Multiple" xfId="2059"/>
    <cellStyle name="_Multiple_2007-07-08 Caspar Mini Modelv52 (Basis for Bank Model latest fee overview)" xfId="2060"/>
    <cellStyle name="_Multiple_Copy of Fidji Financial Model - tdw - 19 September " xfId="2061"/>
    <cellStyle name="_Multiple_CSEB LBO Shell v11.1-cs" xfId="2062"/>
    <cellStyle name="_Multiple_CSEB Model CS v56.3" xfId="2063"/>
    <cellStyle name="_Multiple_CSEB Model CS v57.0" xfId="2064"/>
    <cellStyle name="_Multiple_Value of annual synergies " xfId="2065"/>
    <cellStyle name="_Multiple_Wholesale FA Op Model (2)" xfId="2066"/>
    <cellStyle name="_MultipleSpace" xfId="2067"/>
    <cellStyle name="_MultipleSpace_Value of annual synergies " xfId="2068"/>
    <cellStyle name="_New WCOM" xfId="2069"/>
    <cellStyle name="_NewCo business case - base 2007-11-05" xfId="2070"/>
    <cellStyle name="_NewCo business case - base v4 4 2007-09-27" xfId="2071"/>
    <cellStyle name="_NewCo business case - base v7 0_WACC_11.5 2007-10-12" xfId="2072"/>
    <cellStyle name="_Noty finansowe_12_2001" xfId="2073"/>
    <cellStyle name="_Number" xfId="2074"/>
    <cellStyle name="_Number0" xfId="2075"/>
    <cellStyle name="_Number00" xfId="2076"/>
    <cellStyle name="_Operating Expenses" xfId="2077"/>
    <cellStyle name="_OPEX" xfId="2078"/>
    <cellStyle name="_OPEX_1" xfId="2079"/>
    <cellStyle name="_OrganicCashFlow_template" xfId="2080"/>
    <cellStyle name="_Past performance" xfId="2081"/>
    <cellStyle name="_Percent" xfId="2082"/>
    <cellStyle name="_PERSONAL" xfId="2083"/>
    <cellStyle name="_PERSONAL_1" xfId="2084"/>
    <cellStyle name="_PL Air Liquide V6 du 02-12-05" xfId="2085"/>
    <cellStyle name="_PL Air Liquide V6 du 02-12-05_EmiTel_Business Plan_05102010_final - for VDR v5" xfId="2086"/>
    <cellStyle name="_PL Air Liquide V6 du 02-12-05_EmiTel_Business Plan_05102010_final - for VDR v6" xfId="2087"/>
    <cellStyle name="_PL Air Liquide V6 du 02-12-05_MapingKosztówPWC" xfId="2088"/>
    <cellStyle name="_Plik dla Piotra Plachy_PTK IFS_20090409" xfId="2089"/>
    <cellStyle name="_Plik dla Piotra Plachy_PTK IFS_20090713" xfId="2090"/>
    <cellStyle name="_Plik dla Piotra Plachy_Y100_20090409" xfId="2091"/>
    <cellStyle name="_Plik dla Piotra Plachy_Y100_20090713" xfId="2092"/>
    <cellStyle name="_POPs &amp; Penetration" xfId="2093"/>
    <cellStyle name="_POPs &amp; Penetration_1" xfId="2094"/>
    <cellStyle name="_Portugal - wacc - 071112a" xfId="2095"/>
    <cellStyle name="_Project Katarina_01Mar2011_Multiples_v8" xfId="2096"/>
    <cellStyle name="_revenues" xfId="2097"/>
    <cellStyle name="_Revenues &amp; ARPU" xfId="2098"/>
    <cellStyle name="_Revenues &amp; ARPU_1" xfId="2099"/>
    <cellStyle name="_Revenues_Carat" xfId="2100"/>
    <cellStyle name="_Revised Comps Template" xfId="2101"/>
    <cellStyle name="_RowHead" xfId="2102"/>
    <cellStyle name="_SAPS" xfId="2103"/>
    <cellStyle name="_SAPS II kw 02 kons" xfId="2104"/>
    <cellStyle name="_SAQS I kw 02 kons" xfId="2105"/>
    <cellStyle name="_SAQS III kw 2002 kons" xfId="2106"/>
    <cellStyle name="_SARS IV kw 02 kons" xfId="2107"/>
    <cellStyle name="_SARS IV kw 02 kons kopia A" xfId="2108"/>
    <cellStyle name="_SARS_XII_2001 giełda" xfId="2109"/>
    <cellStyle name="_sort" xfId="2110"/>
    <cellStyle name="_SPP 2004 Past Performance" xfId="2111"/>
    <cellStyle name="_SPP 2004 TP - PKI (mass) extract_1" xfId="2112"/>
    <cellStyle name="_Średni ważony koszt kapitału_WACC_SSCBPO" xfId="2113"/>
    <cellStyle name="_środki trwałe XII 2001" xfId="2114"/>
    <cellStyle name="_SSP_POP_strategic_initiatives_20071108" xfId="2115"/>
    <cellStyle name="_SubHeading" xfId="2116"/>
    <cellStyle name="_SubHeading_UoP adjustments updated (11-Aug)" xfId="2117"/>
    <cellStyle name="_SubHeading_Value of annual synergies " xfId="2118"/>
    <cellStyle name="_Subscribers" xfId="2119"/>
    <cellStyle name="_Subscribers_1" xfId="2120"/>
    <cellStyle name="_SuperHead" xfId="2121"/>
    <cellStyle name="_SuperHead 10" xfId="2122"/>
    <cellStyle name="_SuperHead 11" xfId="2123"/>
    <cellStyle name="_SuperHead 12" xfId="2124"/>
    <cellStyle name="_SuperHead 13" xfId="2125"/>
    <cellStyle name="_SuperHead 2" xfId="2126"/>
    <cellStyle name="_SuperHead 3" xfId="2127"/>
    <cellStyle name="_SuperHead 4" xfId="2128"/>
    <cellStyle name="_SuperHead 5" xfId="2129"/>
    <cellStyle name="_SuperHead 6" xfId="2130"/>
    <cellStyle name="_SuperHead 7" xfId="2131"/>
    <cellStyle name="_SuperHead 8" xfId="2132"/>
    <cellStyle name="_SuperHead 9" xfId="2133"/>
    <cellStyle name="_SuperHead_20101005 Full Model ED v44 post CC full covenants" xfId="2134"/>
    <cellStyle name="_SuperHead_20101005 Full Model ED v44 post CC full covenants 10" xfId="2135"/>
    <cellStyle name="_SuperHead_20101005 Full Model ED v44 post CC full covenants 11" xfId="2136"/>
    <cellStyle name="_SuperHead_20101005 Full Model ED v44 post CC full covenants 12" xfId="2137"/>
    <cellStyle name="_SuperHead_20101005 Full Model ED v44 post CC full covenants 13" xfId="2138"/>
    <cellStyle name="_SuperHead_20101005 Full Model ED v44 post CC full covenants 2" xfId="2139"/>
    <cellStyle name="_SuperHead_20101005 Full Model ED v44 post CC full covenants 3" xfId="2140"/>
    <cellStyle name="_SuperHead_20101005 Full Model ED v44 post CC full covenants 4" xfId="2141"/>
    <cellStyle name="_SuperHead_20101005 Full Model ED v44 post CC full covenants 5" xfId="2142"/>
    <cellStyle name="_SuperHead_20101005 Full Model ED v44 post CC full covenants 6" xfId="2143"/>
    <cellStyle name="_SuperHead_20101005 Full Model ED v44 post CC full covenants 7" xfId="2144"/>
    <cellStyle name="_SuperHead_20101005 Full Model ED v44 post CC full covenants 8" xfId="2145"/>
    <cellStyle name="_SuperHead_20101005 Full Model ED v44 post CC full covenants 9" xfId="2146"/>
    <cellStyle name="_SuperHead_Mini Model_Celeb_02Sep10_V26-FA-Adj" xfId="2147"/>
    <cellStyle name="_SuperHead_Mini Model_Celeb_02Sep10_V26-FA-Adj 10" xfId="2148"/>
    <cellStyle name="_SuperHead_Mini Model_Celeb_02Sep10_V26-FA-Adj 11" xfId="2149"/>
    <cellStyle name="_SuperHead_Mini Model_Celeb_02Sep10_V26-FA-Adj 12" xfId="2150"/>
    <cellStyle name="_SuperHead_Mini Model_Celeb_02Sep10_V26-FA-Adj 13" xfId="2151"/>
    <cellStyle name="_SuperHead_Mini Model_Celeb_02Sep10_V26-FA-Adj 2" xfId="2152"/>
    <cellStyle name="_SuperHead_Mini Model_Celeb_02Sep10_V26-FA-Adj 3" xfId="2153"/>
    <cellStyle name="_SuperHead_Mini Model_Celeb_02Sep10_V26-FA-Adj 4" xfId="2154"/>
    <cellStyle name="_SuperHead_Mini Model_Celeb_02Sep10_V26-FA-Adj 5" xfId="2155"/>
    <cellStyle name="_SuperHead_Mini Model_Celeb_02Sep10_V26-FA-Adj 6" xfId="2156"/>
    <cellStyle name="_SuperHead_Mini Model_Celeb_02Sep10_V26-FA-Adj 7" xfId="2157"/>
    <cellStyle name="_SuperHead_Mini Model_Celeb_02Sep10_V26-FA-Adj 8" xfId="2158"/>
    <cellStyle name="_SuperHead_Mini Model_Celeb_02Sep10_V26-FA-Adj 9" xfId="2159"/>
    <cellStyle name="_Table" xfId="2160"/>
    <cellStyle name="_Table_Feuil1" xfId="2161"/>
    <cellStyle name="_Table_UoP adjustments updated (11-Aug)" xfId="2162"/>
    <cellStyle name="_Table_Value of annual synergies " xfId="2163"/>
    <cellStyle name="_TableHead" xfId="2164"/>
    <cellStyle name="_TableHead_Feuil1" xfId="2165"/>
    <cellStyle name="_TableHead_UoP adjustments updated (11-Aug)" xfId="2166"/>
    <cellStyle name="_TableRowHead" xfId="2167"/>
    <cellStyle name="_TableRowHead_UoP adjustments updated (11-Aug)" xfId="2168"/>
    <cellStyle name="_TableSuperHead" xfId="2169"/>
    <cellStyle name="_TableSuperHead_Mini Model_Celeb_02Sep10_V26-FA-Adj" xfId="2170"/>
    <cellStyle name="_TableSuperHead_UoP adjustments updated (11-Aug)" xfId="2171"/>
    <cellStyle name="_TableSuperHead_Wholesale FA Op Model (2)" xfId="2172"/>
    <cellStyle name="_Tel2000 BS 10.05" xfId="2173"/>
    <cellStyle name="_TelPod" xfId="2174"/>
    <cellStyle name="_TP Group Fluctuation Analysis 3Q 2010_values_sent to IR_v2" xfId="2175"/>
    <cellStyle name="_valsumfinal" xfId="2176"/>
    <cellStyle name="_Valuation_NIP_2008-08-28v3" xfId="2177"/>
    <cellStyle name="_VNTModellastestimates" xfId="2178"/>
    <cellStyle name="_wartości niematerialne i prawne XII 2001" xfId="2179"/>
    <cellStyle name="_Wykresy_RSC_1106" xfId="2180"/>
    <cellStyle name="_Wynik 2002r " xfId="2181"/>
    <cellStyle name="_znaczące transakcje" xfId="2182"/>
    <cellStyle name="¨_x000c_ LŒB" xfId="2183"/>
    <cellStyle name="+" xfId="2184"/>
    <cellStyle name="&lt;Default Style&gt;" xfId="2185"/>
    <cellStyle name="=C:\WINNT\SYSTEM32\COMMAND.COM" xfId="2186"/>
    <cellStyle name="=C:\WINNT\SYSTEM32\COMMAND.COM 2" xfId="2187"/>
    <cellStyle name="=C:\WINNT35\SYSTEM32\COMMAND.COM" xfId="2188"/>
    <cellStyle name="0,0_x000d__x000a_NA_x000d__x000a_" xfId="2189"/>
    <cellStyle name="000" xfId="2190"/>
    <cellStyle name="0000" xfId="2191"/>
    <cellStyle name="000000" xfId="2192"/>
    <cellStyle name="1,comma" xfId="2193"/>
    <cellStyle name="1996" xfId="2194"/>
    <cellStyle name="1996 2" xfId="8092"/>
    <cellStyle name="20 % - Accent1" xfId="2195"/>
    <cellStyle name="20 % - Accent2" xfId="2196"/>
    <cellStyle name="20 % - Accent3" xfId="2197"/>
    <cellStyle name="20 % - Accent4" xfId="2198"/>
    <cellStyle name="20 % - Accent5" xfId="2199"/>
    <cellStyle name="20 % - Accent6" xfId="2200"/>
    <cellStyle name="20% - Accent1" xfId="2201"/>
    <cellStyle name="20% - Accent1 2" xfId="2202"/>
    <cellStyle name="20% - Accent1 2 10" xfId="8093"/>
    <cellStyle name="20% - Accent1 2 11" xfId="8094"/>
    <cellStyle name="20% - Accent1 2 12" xfId="8095"/>
    <cellStyle name="20% - Accent1 2 13" xfId="8096"/>
    <cellStyle name="20% - Accent1 2 14" xfId="8097"/>
    <cellStyle name="20% - Accent1 2 15" xfId="8098"/>
    <cellStyle name="20% - Accent1 2 16" xfId="9210"/>
    <cellStyle name="20% - Accent1 2 2" xfId="8099"/>
    <cellStyle name="20% - Accent1 2 3" xfId="8100"/>
    <cellStyle name="20% - Accent1 2 4" xfId="8101"/>
    <cellStyle name="20% - Accent1 2 5" xfId="8102"/>
    <cellStyle name="20% - Accent1 2 6" xfId="8103"/>
    <cellStyle name="20% - Accent1 2 7" xfId="8104"/>
    <cellStyle name="20% - Accent1 2 8" xfId="8105"/>
    <cellStyle name="20% - Accent1 2 9" xfId="8106"/>
    <cellStyle name="20% - Accent1 3" xfId="8107"/>
    <cellStyle name="20% - Accent1 3 2" xfId="9211"/>
    <cellStyle name="20% - Accent1 4" xfId="9212"/>
    <cellStyle name="20% - Accent1 5" xfId="9213"/>
    <cellStyle name="20% - Accent1 6" xfId="9214"/>
    <cellStyle name="20% - Accent2" xfId="2203"/>
    <cellStyle name="20% - Accent2 2" xfId="2204"/>
    <cellStyle name="20% - Accent2 2 10" xfId="8108"/>
    <cellStyle name="20% - Accent2 2 11" xfId="8109"/>
    <cellStyle name="20% - Accent2 2 12" xfId="8110"/>
    <cellStyle name="20% - Accent2 2 13" xfId="8111"/>
    <cellStyle name="20% - Accent2 2 14" xfId="8112"/>
    <cellStyle name="20% - Accent2 2 15" xfId="8113"/>
    <cellStyle name="20% - Accent2 2 16" xfId="9215"/>
    <cellStyle name="20% - Accent2 2 2" xfId="8114"/>
    <cellStyle name="20% - Accent2 2 3" xfId="8115"/>
    <cellStyle name="20% - Accent2 2 4" xfId="8116"/>
    <cellStyle name="20% - Accent2 2 5" xfId="8117"/>
    <cellStyle name="20% - Accent2 2 6" xfId="8118"/>
    <cellStyle name="20% - Accent2 2 7" xfId="8119"/>
    <cellStyle name="20% - Accent2 2 8" xfId="8120"/>
    <cellStyle name="20% - Accent2 2 9" xfId="8121"/>
    <cellStyle name="20% - Accent2 3" xfId="8122"/>
    <cellStyle name="20% - Accent2 4" xfId="9216"/>
    <cellStyle name="20% - Accent2 5" xfId="9217"/>
    <cellStyle name="20% - Accent2 6" xfId="9218"/>
    <cellStyle name="20% - Accent3" xfId="2205"/>
    <cellStyle name="20% - Accent3 2" xfId="2206"/>
    <cellStyle name="20% - Accent3 2 10" xfId="8123"/>
    <cellStyle name="20% - Accent3 2 11" xfId="8124"/>
    <cellStyle name="20% - Accent3 2 12" xfId="8125"/>
    <cellStyle name="20% - Accent3 2 13" xfId="8126"/>
    <cellStyle name="20% - Accent3 2 14" xfId="8127"/>
    <cellStyle name="20% - Accent3 2 15" xfId="8128"/>
    <cellStyle name="20% - Accent3 2 2" xfId="8129"/>
    <cellStyle name="20% - Accent3 2 3" xfId="8130"/>
    <cellStyle name="20% - Accent3 2 4" xfId="8131"/>
    <cellStyle name="20% - Accent3 2 5" xfId="8132"/>
    <cellStyle name="20% - Accent3 2 6" xfId="8133"/>
    <cellStyle name="20% - Accent3 2 7" xfId="8134"/>
    <cellStyle name="20% - Accent3 2 8" xfId="8135"/>
    <cellStyle name="20% - Accent3 2 9" xfId="8136"/>
    <cellStyle name="20% - Accent3 3" xfId="8137"/>
    <cellStyle name="20% - Accent3 4" xfId="9219"/>
    <cellStyle name="20% - Accent3 5" xfId="9220"/>
    <cellStyle name="20% - Accent3 6" xfId="9221"/>
    <cellStyle name="20% - Accent4" xfId="2207"/>
    <cellStyle name="20% - Accent4 2" xfId="2208"/>
    <cellStyle name="20% - Accent4 2 10" xfId="8138"/>
    <cellStyle name="20% - Accent4 2 11" xfId="8139"/>
    <cellStyle name="20% - Accent4 2 12" xfId="8140"/>
    <cellStyle name="20% - Accent4 2 13" xfId="8141"/>
    <cellStyle name="20% - Accent4 2 14" xfId="8142"/>
    <cellStyle name="20% - Accent4 2 15" xfId="8143"/>
    <cellStyle name="20% - Accent4 2 16" xfId="9222"/>
    <cellStyle name="20% - Accent4 2 2" xfId="8144"/>
    <cellStyle name="20% - Accent4 2 3" xfId="8145"/>
    <cellStyle name="20% - Accent4 2 4" xfId="8146"/>
    <cellStyle name="20% - Accent4 2 5" xfId="8147"/>
    <cellStyle name="20% - Accent4 2 6" xfId="8148"/>
    <cellStyle name="20% - Accent4 2 7" xfId="8149"/>
    <cellStyle name="20% - Accent4 2 8" xfId="8150"/>
    <cellStyle name="20% - Accent4 2 9" xfId="8151"/>
    <cellStyle name="20% - Accent4 3" xfId="8152"/>
    <cellStyle name="20% - Accent4 3 2" xfId="9223"/>
    <cellStyle name="20% - Accent4 4" xfId="9224"/>
    <cellStyle name="20% - Accent4 5" xfId="9225"/>
    <cellStyle name="20% - Accent4 6" xfId="9226"/>
    <cellStyle name="20% - Accent5" xfId="2209"/>
    <cellStyle name="20% - Accent5 2" xfId="2210"/>
    <cellStyle name="20% - Accent5 2 10" xfId="8153"/>
    <cellStyle name="20% - Accent5 2 11" xfId="8154"/>
    <cellStyle name="20% - Accent5 2 12" xfId="8155"/>
    <cellStyle name="20% - Accent5 2 13" xfId="8156"/>
    <cellStyle name="20% - Accent5 2 14" xfId="8157"/>
    <cellStyle name="20% - Accent5 2 15" xfId="8158"/>
    <cellStyle name="20% - Accent5 2 16" xfId="9227"/>
    <cellStyle name="20% - Accent5 2 2" xfId="8159"/>
    <cellStyle name="20% - Accent5 2 3" xfId="8160"/>
    <cellStyle name="20% - Accent5 2 4" xfId="8161"/>
    <cellStyle name="20% - Accent5 2 5" xfId="8162"/>
    <cellStyle name="20% - Accent5 2 6" xfId="8163"/>
    <cellStyle name="20% - Accent5 2 7" xfId="8164"/>
    <cellStyle name="20% - Accent5 2 8" xfId="8165"/>
    <cellStyle name="20% - Accent5 2 9" xfId="8166"/>
    <cellStyle name="20% - Accent5 3" xfId="9228"/>
    <cellStyle name="20% - Accent5 4" xfId="9229"/>
    <cellStyle name="20% - Accent5 5" xfId="9230"/>
    <cellStyle name="20% - Accent5 6" xfId="9231"/>
    <cellStyle name="20% - Accent6" xfId="2211"/>
    <cellStyle name="20% - Accent6 2" xfId="2212"/>
    <cellStyle name="20% - Accent6 2 10" xfId="8167"/>
    <cellStyle name="20% - Accent6 2 11" xfId="8168"/>
    <cellStyle name="20% - Accent6 2 12" xfId="8169"/>
    <cellStyle name="20% - Accent6 2 13" xfId="8170"/>
    <cellStyle name="20% - Accent6 2 14" xfId="8171"/>
    <cellStyle name="20% - Accent6 2 15" xfId="8172"/>
    <cellStyle name="20% - Accent6 2 2" xfId="8173"/>
    <cellStyle name="20% - Accent6 2 3" xfId="8174"/>
    <cellStyle name="20% - Accent6 2 4" xfId="8175"/>
    <cellStyle name="20% - Accent6 2 5" xfId="8176"/>
    <cellStyle name="20% - Accent6 2 6" xfId="8177"/>
    <cellStyle name="20% - Accent6 2 7" xfId="8178"/>
    <cellStyle name="20% - Accent6 2 8" xfId="8179"/>
    <cellStyle name="20% - Accent6 2 9" xfId="8180"/>
    <cellStyle name="20% - Accent6 3" xfId="9232"/>
    <cellStyle name="20% - Accent6 4" xfId="9233"/>
    <cellStyle name="20% - Accent6 5" xfId="9234"/>
    <cellStyle name="20% - Accent6 6" xfId="9235"/>
    <cellStyle name="20% - akcent 1" xfId="2213"/>
    <cellStyle name="20% - akcent 1 10" xfId="2214"/>
    <cellStyle name="20% - akcent 1 11" xfId="2215"/>
    <cellStyle name="20% - akcent 1 2" xfId="2216"/>
    <cellStyle name="20% - akcent 1 2 2" xfId="2217"/>
    <cellStyle name="20% - akcent 1 2 3" xfId="2218"/>
    <cellStyle name="20% - akcent 1 3" xfId="2219"/>
    <cellStyle name="20% - akcent 1 3 2" xfId="2220"/>
    <cellStyle name="20% - akcent 1 3 3" xfId="2221"/>
    <cellStyle name="20% - akcent 1 4" xfId="2222"/>
    <cellStyle name="20% - akcent 1 4 2" xfId="2223"/>
    <cellStyle name="20% - akcent 1 4 3" xfId="2224"/>
    <cellStyle name="20% - akcent 1 5" xfId="2225"/>
    <cellStyle name="20% - akcent 1 5 2" xfId="2226"/>
    <cellStyle name="20% - akcent 1 5 3" xfId="2227"/>
    <cellStyle name="20% - akcent 1 6" xfId="2228"/>
    <cellStyle name="20% - akcent 1 7" xfId="2229"/>
    <cellStyle name="20% - akcent 1 8" xfId="2230"/>
    <cellStyle name="20% - akcent 1 9" xfId="2231"/>
    <cellStyle name="20% - akcent 2" xfId="2232"/>
    <cellStyle name="20% - akcent 2 10" xfId="2233"/>
    <cellStyle name="20% - akcent 2 11" xfId="2234"/>
    <cellStyle name="20% - akcent 2 2" xfId="2235"/>
    <cellStyle name="20% - akcent 2 2 2" xfId="2236"/>
    <cellStyle name="20% - akcent 2 2 3" xfId="2237"/>
    <cellStyle name="20% - akcent 2 3" xfId="2238"/>
    <cellStyle name="20% - akcent 2 3 2" xfId="2239"/>
    <cellStyle name="20% - akcent 2 3 3" xfId="2240"/>
    <cellStyle name="20% - akcent 2 4" xfId="2241"/>
    <cellStyle name="20% - akcent 2 4 2" xfId="2242"/>
    <cellStyle name="20% - akcent 2 4 3" xfId="2243"/>
    <cellStyle name="20% - akcent 2 5" xfId="2244"/>
    <cellStyle name="20% - akcent 2 5 2" xfId="2245"/>
    <cellStyle name="20% - akcent 2 5 3" xfId="2246"/>
    <cellStyle name="20% - akcent 2 6" xfId="2247"/>
    <cellStyle name="20% - akcent 2 7" xfId="2248"/>
    <cellStyle name="20% - akcent 2 8" xfId="2249"/>
    <cellStyle name="20% - akcent 2 9" xfId="2250"/>
    <cellStyle name="20% - akcent 3" xfId="2251"/>
    <cellStyle name="20% - akcent 3 10" xfId="2252"/>
    <cellStyle name="20% - akcent 3 11" xfId="2253"/>
    <cellStyle name="20% - akcent 3 2" xfId="2254"/>
    <cellStyle name="20% - akcent 3 2 2" xfId="2255"/>
    <cellStyle name="20% - akcent 3 2 3" xfId="2256"/>
    <cellStyle name="20% - akcent 3 3" xfId="2257"/>
    <cellStyle name="20% - akcent 3 3 2" xfId="2258"/>
    <cellStyle name="20% - akcent 3 3 3" xfId="2259"/>
    <cellStyle name="20% - akcent 3 4" xfId="2260"/>
    <cellStyle name="20% - akcent 3 4 2" xfId="2261"/>
    <cellStyle name="20% - akcent 3 4 3" xfId="2262"/>
    <cellStyle name="20% - akcent 3 5" xfId="2263"/>
    <cellStyle name="20% - akcent 3 5 2" xfId="2264"/>
    <cellStyle name="20% - akcent 3 5 3" xfId="2265"/>
    <cellStyle name="20% - akcent 3 6" xfId="2266"/>
    <cellStyle name="20% - akcent 3 7" xfId="2267"/>
    <cellStyle name="20% - akcent 3 8" xfId="2268"/>
    <cellStyle name="20% - akcent 3 9" xfId="2269"/>
    <cellStyle name="20% - akcent 4" xfId="2270"/>
    <cellStyle name="20% - akcent 4 10" xfId="2271"/>
    <cellStyle name="20% - akcent 4 11" xfId="2272"/>
    <cellStyle name="20% - akcent 4 2" xfId="2273"/>
    <cellStyle name="20% - akcent 4 2 2" xfId="2274"/>
    <cellStyle name="20% - akcent 4 2 3" xfId="2275"/>
    <cellStyle name="20% - akcent 4 3" xfId="2276"/>
    <cellStyle name="20% - akcent 4 3 2" xfId="2277"/>
    <cellStyle name="20% - akcent 4 3 3" xfId="2278"/>
    <cellStyle name="20% - akcent 4 4" xfId="2279"/>
    <cellStyle name="20% - akcent 4 4 2" xfId="2280"/>
    <cellStyle name="20% - akcent 4 4 3" xfId="2281"/>
    <cellStyle name="20% - akcent 4 5" xfId="2282"/>
    <cellStyle name="20% - akcent 4 5 2" xfId="2283"/>
    <cellStyle name="20% - akcent 4 5 3" xfId="2284"/>
    <cellStyle name="20% - akcent 4 6" xfId="2285"/>
    <cellStyle name="20% - akcent 4 7" xfId="2286"/>
    <cellStyle name="20% - akcent 4 8" xfId="2287"/>
    <cellStyle name="20% - akcent 4 9" xfId="2288"/>
    <cellStyle name="20% - akcent 5" xfId="2289"/>
    <cellStyle name="20% - akcent 5 10" xfId="2290"/>
    <cellStyle name="20% - akcent 5 11" xfId="2291"/>
    <cellStyle name="20% - akcent 5 2" xfId="2292"/>
    <cellStyle name="20% - akcent 5 2 2" xfId="2293"/>
    <cellStyle name="20% - akcent 5 2 3" xfId="2294"/>
    <cellStyle name="20% - akcent 5 3" xfId="2295"/>
    <cellStyle name="20% - akcent 5 3 2" xfId="2296"/>
    <cellStyle name="20% - akcent 5 3 3" xfId="2297"/>
    <cellStyle name="20% - akcent 5 4" xfId="2298"/>
    <cellStyle name="20% - akcent 5 4 2" xfId="2299"/>
    <cellStyle name="20% - akcent 5 4 3" xfId="2300"/>
    <cellStyle name="20% - akcent 5 5" xfId="2301"/>
    <cellStyle name="20% - akcent 5 5 2" xfId="2302"/>
    <cellStyle name="20% - akcent 5 5 3" xfId="2303"/>
    <cellStyle name="20% - akcent 5 6" xfId="2304"/>
    <cellStyle name="20% - akcent 5 7" xfId="2305"/>
    <cellStyle name="20% - akcent 5 8" xfId="2306"/>
    <cellStyle name="20% - akcent 5 9" xfId="2307"/>
    <cellStyle name="20% - akcent 6" xfId="2308"/>
    <cellStyle name="20% - akcent 6 10" xfId="2309"/>
    <cellStyle name="20% - akcent 6 11" xfId="2310"/>
    <cellStyle name="20% - akcent 6 2" xfId="2311"/>
    <cellStyle name="20% - akcent 6 2 2" xfId="2312"/>
    <cellStyle name="20% - akcent 6 2 3" xfId="2313"/>
    <cellStyle name="20% - akcent 6 3" xfId="2314"/>
    <cellStyle name="20% - akcent 6 3 2" xfId="2315"/>
    <cellStyle name="20% - akcent 6 3 3" xfId="2316"/>
    <cellStyle name="20% - akcent 6 4" xfId="2317"/>
    <cellStyle name="20% - akcent 6 4 2" xfId="2318"/>
    <cellStyle name="20% - akcent 6 4 3" xfId="2319"/>
    <cellStyle name="20% - akcent 6 5" xfId="2320"/>
    <cellStyle name="20% - akcent 6 5 2" xfId="2321"/>
    <cellStyle name="20% - akcent 6 5 3" xfId="2322"/>
    <cellStyle name="20% - akcent 6 6" xfId="2323"/>
    <cellStyle name="20% - akcent 6 7" xfId="2324"/>
    <cellStyle name="20% - akcent 6 8" xfId="2325"/>
    <cellStyle name="20% - akcent 6 9" xfId="2326"/>
    <cellStyle name="20% - Énfasis1 10" xfId="8181"/>
    <cellStyle name="20% - Énfasis1 11" xfId="8182"/>
    <cellStyle name="20% - Énfasis1 12" xfId="8183"/>
    <cellStyle name="20% - Énfasis1 13" xfId="8184"/>
    <cellStyle name="20% - Énfasis1 14" xfId="8185"/>
    <cellStyle name="20% - Énfasis1 15" xfId="8186"/>
    <cellStyle name="20% - Énfasis1 16" xfId="8187"/>
    <cellStyle name="20% - Énfasis1 2" xfId="2327"/>
    <cellStyle name="20% - Énfasis1 2 10" xfId="2328"/>
    <cellStyle name="20% - Énfasis1 2 11" xfId="2329"/>
    <cellStyle name="20% - Énfasis1 2 12" xfId="2330"/>
    <cellStyle name="20% - Énfasis1 2 13" xfId="2331"/>
    <cellStyle name="20% - Énfasis1 2 14" xfId="2332"/>
    <cellStyle name="20% - Énfasis1 2 2" xfId="2333"/>
    <cellStyle name="20% - Énfasis1 2 3" xfId="2334"/>
    <cellStyle name="20% - Énfasis1 2 4" xfId="2335"/>
    <cellStyle name="20% - Énfasis1 2 5" xfId="2336"/>
    <cellStyle name="20% - Énfasis1 2 6" xfId="2337"/>
    <cellStyle name="20% - Énfasis1 2 7" xfId="2338"/>
    <cellStyle name="20% - Énfasis1 2 8" xfId="2339"/>
    <cellStyle name="20% - Énfasis1 2 9" xfId="2340"/>
    <cellStyle name="20% - Énfasis1 3" xfId="2341"/>
    <cellStyle name="20% - Énfasis1 3 10" xfId="2342"/>
    <cellStyle name="20% - Énfasis1 3 11" xfId="2343"/>
    <cellStyle name="20% - Énfasis1 3 12" xfId="2344"/>
    <cellStyle name="20% - Énfasis1 3 13" xfId="2345"/>
    <cellStyle name="20% - Énfasis1 3 14" xfId="2346"/>
    <cellStyle name="20% - Énfasis1 3 2" xfId="2347"/>
    <cellStyle name="20% - Énfasis1 3 3" xfId="2348"/>
    <cellStyle name="20% - Énfasis1 3 4" xfId="2349"/>
    <cellStyle name="20% - Énfasis1 3 5" xfId="2350"/>
    <cellStyle name="20% - Énfasis1 3 6" xfId="2351"/>
    <cellStyle name="20% - Énfasis1 3 7" xfId="2352"/>
    <cellStyle name="20% - Énfasis1 3 8" xfId="2353"/>
    <cellStyle name="20% - Énfasis1 3 9" xfId="2354"/>
    <cellStyle name="20% - Énfasis1 4" xfId="2355"/>
    <cellStyle name="20% - Énfasis1 4 10" xfId="2356"/>
    <cellStyle name="20% - Énfasis1 4 11" xfId="2357"/>
    <cellStyle name="20% - Énfasis1 4 12" xfId="2358"/>
    <cellStyle name="20% - Énfasis1 4 13" xfId="2359"/>
    <cellStyle name="20% - Énfasis1 4 14" xfId="2360"/>
    <cellStyle name="20% - Énfasis1 4 2" xfId="2361"/>
    <cellStyle name="20% - Énfasis1 4 3" xfId="2362"/>
    <cellStyle name="20% - Énfasis1 4 4" xfId="2363"/>
    <cellStyle name="20% - Énfasis1 4 5" xfId="2364"/>
    <cellStyle name="20% - Énfasis1 4 6" xfId="2365"/>
    <cellStyle name="20% - Énfasis1 4 7" xfId="2366"/>
    <cellStyle name="20% - Énfasis1 4 8" xfId="2367"/>
    <cellStyle name="20% - Énfasis1 4 9" xfId="2368"/>
    <cellStyle name="20% - Énfasis1 5" xfId="2369"/>
    <cellStyle name="20% - Énfasis1 5 10" xfId="2370"/>
    <cellStyle name="20% - Énfasis1 5 11" xfId="2371"/>
    <cellStyle name="20% - Énfasis1 5 12" xfId="2372"/>
    <cellStyle name="20% - Énfasis1 5 13" xfId="2373"/>
    <cellStyle name="20% - Énfasis1 5 14" xfId="2374"/>
    <cellStyle name="20% - Énfasis1 5 2" xfId="2375"/>
    <cellStyle name="20% - Énfasis1 5 3" xfId="2376"/>
    <cellStyle name="20% - Énfasis1 5 4" xfId="2377"/>
    <cellStyle name="20% - Énfasis1 5 5" xfId="2378"/>
    <cellStyle name="20% - Énfasis1 5 6" xfId="2379"/>
    <cellStyle name="20% - Énfasis1 5 7" xfId="2380"/>
    <cellStyle name="20% - Énfasis1 5 8" xfId="2381"/>
    <cellStyle name="20% - Énfasis1 5 9" xfId="2382"/>
    <cellStyle name="20% - Énfasis1 6" xfId="2383"/>
    <cellStyle name="20% - Énfasis1 7" xfId="2384"/>
    <cellStyle name="20% - Énfasis1 8" xfId="8188"/>
    <cellStyle name="20% - Énfasis1 9" xfId="8189"/>
    <cellStyle name="20% - Énfasis2 10" xfId="8190"/>
    <cellStyle name="20% - Énfasis2 11" xfId="8191"/>
    <cellStyle name="20% - Énfasis2 12" xfId="8192"/>
    <cellStyle name="20% - Énfasis2 13" xfId="8193"/>
    <cellStyle name="20% - Énfasis2 14" xfId="8194"/>
    <cellStyle name="20% - Énfasis2 15" xfId="8195"/>
    <cellStyle name="20% - Énfasis2 16" xfId="8196"/>
    <cellStyle name="20% - Énfasis2 2" xfId="2385"/>
    <cellStyle name="20% - Énfasis2 2 10" xfId="2386"/>
    <cellStyle name="20% - Énfasis2 2 11" xfId="2387"/>
    <cellStyle name="20% - Énfasis2 2 12" xfId="2388"/>
    <cellStyle name="20% - Énfasis2 2 13" xfId="2389"/>
    <cellStyle name="20% - Énfasis2 2 14" xfId="2390"/>
    <cellStyle name="20% - Énfasis2 2 2" xfId="2391"/>
    <cellStyle name="20% - Énfasis2 2 3" xfId="2392"/>
    <cellStyle name="20% - Énfasis2 2 4" xfId="2393"/>
    <cellStyle name="20% - Énfasis2 2 5" xfId="2394"/>
    <cellStyle name="20% - Énfasis2 2 6" xfId="2395"/>
    <cellStyle name="20% - Énfasis2 2 7" xfId="2396"/>
    <cellStyle name="20% - Énfasis2 2 8" xfId="2397"/>
    <cellStyle name="20% - Énfasis2 2 9" xfId="2398"/>
    <cellStyle name="20% - Énfasis2 3" xfId="2399"/>
    <cellStyle name="20% - Énfasis2 3 10" xfId="2400"/>
    <cellStyle name="20% - Énfasis2 3 11" xfId="2401"/>
    <cellStyle name="20% - Énfasis2 3 12" xfId="2402"/>
    <cellStyle name="20% - Énfasis2 3 13" xfId="2403"/>
    <cellStyle name="20% - Énfasis2 3 14" xfId="2404"/>
    <cellStyle name="20% - Énfasis2 3 2" xfId="2405"/>
    <cellStyle name="20% - Énfasis2 3 3" xfId="2406"/>
    <cellStyle name="20% - Énfasis2 3 4" xfId="2407"/>
    <cellStyle name="20% - Énfasis2 3 5" xfId="2408"/>
    <cellStyle name="20% - Énfasis2 3 6" xfId="2409"/>
    <cellStyle name="20% - Énfasis2 3 7" xfId="2410"/>
    <cellStyle name="20% - Énfasis2 3 8" xfId="2411"/>
    <cellStyle name="20% - Énfasis2 3 9" xfId="2412"/>
    <cellStyle name="20% - Énfasis2 4" xfId="2413"/>
    <cellStyle name="20% - Énfasis2 4 10" xfId="2414"/>
    <cellStyle name="20% - Énfasis2 4 11" xfId="2415"/>
    <cellStyle name="20% - Énfasis2 4 12" xfId="2416"/>
    <cellStyle name="20% - Énfasis2 4 13" xfId="2417"/>
    <cellStyle name="20% - Énfasis2 4 14" xfId="2418"/>
    <cellStyle name="20% - Énfasis2 4 2" xfId="2419"/>
    <cellStyle name="20% - Énfasis2 4 3" xfId="2420"/>
    <cellStyle name="20% - Énfasis2 4 4" xfId="2421"/>
    <cellStyle name="20% - Énfasis2 4 5" xfId="2422"/>
    <cellStyle name="20% - Énfasis2 4 6" xfId="2423"/>
    <cellStyle name="20% - Énfasis2 4 7" xfId="2424"/>
    <cellStyle name="20% - Énfasis2 4 8" xfId="2425"/>
    <cellStyle name="20% - Énfasis2 4 9" xfId="2426"/>
    <cellStyle name="20% - Énfasis2 5" xfId="2427"/>
    <cellStyle name="20% - Énfasis2 5 10" xfId="2428"/>
    <cellStyle name="20% - Énfasis2 5 11" xfId="2429"/>
    <cellStyle name="20% - Énfasis2 5 12" xfId="2430"/>
    <cellStyle name="20% - Énfasis2 5 13" xfId="2431"/>
    <cellStyle name="20% - Énfasis2 5 14" xfId="2432"/>
    <cellStyle name="20% - Énfasis2 5 2" xfId="2433"/>
    <cellStyle name="20% - Énfasis2 5 3" xfId="2434"/>
    <cellStyle name="20% - Énfasis2 5 4" xfId="2435"/>
    <cellStyle name="20% - Énfasis2 5 5" xfId="2436"/>
    <cellStyle name="20% - Énfasis2 5 6" xfId="2437"/>
    <cellStyle name="20% - Énfasis2 5 7" xfId="2438"/>
    <cellStyle name="20% - Énfasis2 5 8" xfId="2439"/>
    <cellStyle name="20% - Énfasis2 5 9" xfId="2440"/>
    <cellStyle name="20% - Énfasis2 6" xfId="2441"/>
    <cellStyle name="20% - Énfasis2 7" xfId="2442"/>
    <cellStyle name="20% - Énfasis2 8" xfId="8197"/>
    <cellStyle name="20% - Énfasis2 9" xfId="8198"/>
    <cellStyle name="20% - Énfasis3 10" xfId="8199"/>
    <cellStyle name="20% - Énfasis3 11" xfId="8200"/>
    <cellStyle name="20% - Énfasis3 12" xfId="8201"/>
    <cellStyle name="20% - Énfasis3 13" xfId="8202"/>
    <cellStyle name="20% - Énfasis3 14" xfId="8203"/>
    <cellStyle name="20% - Énfasis3 15" xfId="8204"/>
    <cellStyle name="20% - Énfasis3 16" xfId="8205"/>
    <cellStyle name="20% - Énfasis3 2" xfId="2443"/>
    <cellStyle name="20% - Énfasis3 2 10" xfId="2444"/>
    <cellStyle name="20% - Énfasis3 2 11" xfId="2445"/>
    <cellStyle name="20% - Énfasis3 2 12" xfId="2446"/>
    <cellStyle name="20% - Énfasis3 2 13" xfId="2447"/>
    <cellStyle name="20% - Énfasis3 2 14" xfId="2448"/>
    <cellStyle name="20% - Énfasis3 2 2" xfId="2449"/>
    <cellStyle name="20% - Énfasis3 2 3" xfId="2450"/>
    <cellStyle name="20% - Énfasis3 2 4" xfId="2451"/>
    <cellStyle name="20% - Énfasis3 2 5" xfId="2452"/>
    <cellStyle name="20% - Énfasis3 2 6" xfId="2453"/>
    <cellStyle name="20% - Énfasis3 2 7" xfId="2454"/>
    <cellStyle name="20% - Énfasis3 2 8" xfId="2455"/>
    <cellStyle name="20% - Énfasis3 2 9" xfId="2456"/>
    <cellStyle name="20% - Énfasis3 3" xfId="2457"/>
    <cellStyle name="20% - Énfasis3 3 10" xfId="2458"/>
    <cellStyle name="20% - Énfasis3 3 11" xfId="2459"/>
    <cellStyle name="20% - Énfasis3 3 12" xfId="2460"/>
    <cellStyle name="20% - Énfasis3 3 13" xfId="2461"/>
    <cellStyle name="20% - Énfasis3 3 14" xfId="2462"/>
    <cellStyle name="20% - Énfasis3 3 2" xfId="2463"/>
    <cellStyle name="20% - Énfasis3 3 3" xfId="2464"/>
    <cellStyle name="20% - Énfasis3 3 4" xfId="2465"/>
    <cellStyle name="20% - Énfasis3 3 5" xfId="2466"/>
    <cellStyle name="20% - Énfasis3 3 6" xfId="2467"/>
    <cellStyle name="20% - Énfasis3 3 7" xfId="2468"/>
    <cellStyle name="20% - Énfasis3 3 8" xfId="2469"/>
    <cellStyle name="20% - Énfasis3 3 9" xfId="2470"/>
    <cellStyle name="20% - Énfasis3 4" xfId="2471"/>
    <cellStyle name="20% - Énfasis3 4 10" xfId="2472"/>
    <cellStyle name="20% - Énfasis3 4 11" xfId="2473"/>
    <cellStyle name="20% - Énfasis3 4 12" xfId="2474"/>
    <cellStyle name="20% - Énfasis3 4 13" xfId="2475"/>
    <cellStyle name="20% - Énfasis3 4 14" xfId="2476"/>
    <cellStyle name="20% - Énfasis3 4 2" xfId="2477"/>
    <cellStyle name="20% - Énfasis3 4 3" xfId="2478"/>
    <cellStyle name="20% - Énfasis3 4 4" xfId="2479"/>
    <cellStyle name="20% - Énfasis3 4 5" xfId="2480"/>
    <cellStyle name="20% - Énfasis3 4 6" xfId="2481"/>
    <cellStyle name="20% - Énfasis3 4 7" xfId="2482"/>
    <cellStyle name="20% - Énfasis3 4 8" xfId="2483"/>
    <cellStyle name="20% - Énfasis3 4 9" xfId="2484"/>
    <cellStyle name="20% - Énfasis3 5" xfId="2485"/>
    <cellStyle name="20% - Énfasis3 5 10" xfId="2486"/>
    <cellStyle name="20% - Énfasis3 5 11" xfId="2487"/>
    <cellStyle name="20% - Énfasis3 5 12" xfId="2488"/>
    <cellStyle name="20% - Énfasis3 5 13" xfId="2489"/>
    <cellStyle name="20% - Énfasis3 5 14" xfId="2490"/>
    <cellStyle name="20% - Énfasis3 5 2" xfId="2491"/>
    <cellStyle name="20% - Énfasis3 5 3" xfId="2492"/>
    <cellStyle name="20% - Énfasis3 5 4" xfId="2493"/>
    <cellStyle name="20% - Énfasis3 5 5" xfId="2494"/>
    <cellStyle name="20% - Énfasis3 5 6" xfId="2495"/>
    <cellStyle name="20% - Énfasis3 5 7" xfId="2496"/>
    <cellStyle name="20% - Énfasis3 5 8" xfId="2497"/>
    <cellStyle name="20% - Énfasis3 5 9" xfId="2498"/>
    <cellStyle name="20% - Énfasis3 6" xfId="2499"/>
    <cellStyle name="20% - Énfasis3 7" xfId="2500"/>
    <cellStyle name="20% - Énfasis3 8" xfId="8206"/>
    <cellStyle name="20% - Énfasis3 9" xfId="8207"/>
    <cellStyle name="20% - Énfasis4 10" xfId="8208"/>
    <cellStyle name="20% - Énfasis4 11" xfId="8209"/>
    <cellStyle name="20% - Énfasis4 12" xfId="8210"/>
    <cellStyle name="20% - Énfasis4 13" xfId="8211"/>
    <cellStyle name="20% - Énfasis4 14" xfId="8212"/>
    <cellStyle name="20% - Énfasis4 15" xfId="8213"/>
    <cellStyle name="20% - Énfasis4 16" xfId="8214"/>
    <cellStyle name="20% - Énfasis4 2" xfId="2501"/>
    <cellStyle name="20% - Énfasis4 2 10" xfId="2502"/>
    <cellStyle name="20% - Énfasis4 2 11" xfId="2503"/>
    <cellStyle name="20% - Énfasis4 2 12" xfId="2504"/>
    <cellStyle name="20% - Énfasis4 2 13" xfId="2505"/>
    <cellStyle name="20% - Énfasis4 2 14" xfId="2506"/>
    <cellStyle name="20% - Énfasis4 2 2" xfId="2507"/>
    <cellStyle name="20% - Énfasis4 2 3" xfId="2508"/>
    <cellStyle name="20% - Énfasis4 2 4" xfId="2509"/>
    <cellStyle name="20% - Énfasis4 2 5" xfId="2510"/>
    <cellStyle name="20% - Énfasis4 2 6" xfId="2511"/>
    <cellStyle name="20% - Énfasis4 2 7" xfId="2512"/>
    <cellStyle name="20% - Énfasis4 2 8" xfId="2513"/>
    <cellStyle name="20% - Énfasis4 2 9" xfId="2514"/>
    <cellStyle name="20% - Énfasis4 3" xfId="2515"/>
    <cellStyle name="20% - Énfasis4 3 10" xfId="2516"/>
    <cellStyle name="20% - Énfasis4 3 11" xfId="2517"/>
    <cellStyle name="20% - Énfasis4 3 12" xfId="2518"/>
    <cellStyle name="20% - Énfasis4 3 13" xfId="2519"/>
    <cellStyle name="20% - Énfasis4 3 14" xfId="2520"/>
    <cellStyle name="20% - Énfasis4 3 2" xfId="2521"/>
    <cellStyle name="20% - Énfasis4 3 3" xfId="2522"/>
    <cellStyle name="20% - Énfasis4 3 4" xfId="2523"/>
    <cellStyle name="20% - Énfasis4 3 5" xfId="2524"/>
    <cellStyle name="20% - Énfasis4 3 6" xfId="2525"/>
    <cellStyle name="20% - Énfasis4 3 7" xfId="2526"/>
    <cellStyle name="20% - Énfasis4 3 8" xfId="2527"/>
    <cellStyle name="20% - Énfasis4 3 9" xfId="2528"/>
    <cellStyle name="20% - Énfasis4 4" xfId="2529"/>
    <cellStyle name="20% - Énfasis4 4 10" xfId="2530"/>
    <cellStyle name="20% - Énfasis4 4 11" xfId="2531"/>
    <cellStyle name="20% - Énfasis4 4 12" xfId="2532"/>
    <cellStyle name="20% - Énfasis4 4 13" xfId="2533"/>
    <cellStyle name="20% - Énfasis4 4 14" xfId="2534"/>
    <cellStyle name="20% - Énfasis4 4 2" xfId="2535"/>
    <cellStyle name="20% - Énfasis4 4 3" xfId="2536"/>
    <cellStyle name="20% - Énfasis4 4 4" xfId="2537"/>
    <cellStyle name="20% - Énfasis4 4 5" xfId="2538"/>
    <cellStyle name="20% - Énfasis4 4 6" xfId="2539"/>
    <cellStyle name="20% - Énfasis4 4 7" xfId="2540"/>
    <cellStyle name="20% - Énfasis4 4 8" xfId="2541"/>
    <cellStyle name="20% - Énfasis4 4 9" xfId="2542"/>
    <cellStyle name="20% - Énfasis4 5" xfId="2543"/>
    <cellStyle name="20% - Énfasis4 5 10" xfId="2544"/>
    <cellStyle name="20% - Énfasis4 5 11" xfId="2545"/>
    <cellStyle name="20% - Énfasis4 5 12" xfId="2546"/>
    <cellStyle name="20% - Énfasis4 5 13" xfId="2547"/>
    <cellStyle name="20% - Énfasis4 5 14" xfId="2548"/>
    <cellStyle name="20% - Énfasis4 5 2" xfId="2549"/>
    <cellStyle name="20% - Énfasis4 5 3" xfId="2550"/>
    <cellStyle name="20% - Énfasis4 5 4" xfId="2551"/>
    <cellStyle name="20% - Énfasis4 5 5" xfId="2552"/>
    <cellStyle name="20% - Énfasis4 5 6" xfId="2553"/>
    <cellStyle name="20% - Énfasis4 5 7" xfId="2554"/>
    <cellStyle name="20% - Énfasis4 5 8" xfId="2555"/>
    <cellStyle name="20% - Énfasis4 5 9" xfId="2556"/>
    <cellStyle name="20% - Énfasis4 6" xfId="2557"/>
    <cellStyle name="20% - Énfasis4 7" xfId="2558"/>
    <cellStyle name="20% - Énfasis4 8" xfId="8215"/>
    <cellStyle name="20% - Énfasis4 9" xfId="8216"/>
    <cellStyle name="20% - Énfasis5 10" xfId="8217"/>
    <cellStyle name="20% - Énfasis5 11" xfId="8218"/>
    <cellStyle name="20% - Énfasis5 12" xfId="8219"/>
    <cellStyle name="20% - Énfasis5 13" xfId="8220"/>
    <cellStyle name="20% - Énfasis5 14" xfId="8221"/>
    <cellStyle name="20% - Énfasis5 15" xfId="8222"/>
    <cellStyle name="20% - Énfasis5 16" xfId="8223"/>
    <cellStyle name="20% - Énfasis5 2" xfId="2559"/>
    <cellStyle name="20% - Énfasis5 2 10" xfId="2560"/>
    <cellStyle name="20% - Énfasis5 2 11" xfId="2561"/>
    <cellStyle name="20% - Énfasis5 2 12" xfId="2562"/>
    <cellStyle name="20% - Énfasis5 2 13" xfId="2563"/>
    <cellStyle name="20% - Énfasis5 2 14" xfId="2564"/>
    <cellStyle name="20% - Énfasis5 2 2" xfId="2565"/>
    <cellStyle name="20% - Énfasis5 2 3" xfId="2566"/>
    <cellStyle name="20% - Énfasis5 2 4" xfId="2567"/>
    <cellStyle name="20% - Énfasis5 2 5" xfId="2568"/>
    <cellStyle name="20% - Énfasis5 2 6" xfId="2569"/>
    <cellStyle name="20% - Énfasis5 2 7" xfId="2570"/>
    <cellStyle name="20% - Énfasis5 2 8" xfId="2571"/>
    <cellStyle name="20% - Énfasis5 2 9" xfId="2572"/>
    <cellStyle name="20% - Énfasis5 3" xfId="2573"/>
    <cellStyle name="20% - Énfasis5 3 10" xfId="2574"/>
    <cellStyle name="20% - Énfasis5 3 11" xfId="2575"/>
    <cellStyle name="20% - Énfasis5 3 12" xfId="2576"/>
    <cellStyle name="20% - Énfasis5 3 13" xfId="2577"/>
    <cellStyle name="20% - Énfasis5 3 14" xfId="2578"/>
    <cellStyle name="20% - Énfasis5 3 2" xfId="2579"/>
    <cellStyle name="20% - Énfasis5 3 3" xfId="2580"/>
    <cellStyle name="20% - Énfasis5 3 4" xfId="2581"/>
    <cellStyle name="20% - Énfasis5 3 5" xfId="2582"/>
    <cellStyle name="20% - Énfasis5 3 6" xfId="2583"/>
    <cellStyle name="20% - Énfasis5 3 7" xfId="2584"/>
    <cellStyle name="20% - Énfasis5 3 8" xfId="2585"/>
    <cellStyle name="20% - Énfasis5 3 9" xfId="2586"/>
    <cellStyle name="20% - Énfasis5 4" xfId="2587"/>
    <cellStyle name="20% - Énfasis5 4 10" xfId="2588"/>
    <cellStyle name="20% - Énfasis5 4 11" xfId="2589"/>
    <cellStyle name="20% - Énfasis5 4 12" xfId="2590"/>
    <cellStyle name="20% - Énfasis5 4 13" xfId="2591"/>
    <cellStyle name="20% - Énfasis5 4 14" xfId="2592"/>
    <cellStyle name="20% - Énfasis5 4 2" xfId="2593"/>
    <cellStyle name="20% - Énfasis5 4 3" xfId="2594"/>
    <cellStyle name="20% - Énfasis5 4 4" xfId="2595"/>
    <cellStyle name="20% - Énfasis5 4 5" xfId="2596"/>
    <cellStyle name="20% - Énfasis5 4 6" xfId="2597"/>
    <cellStyle name="20% - Énfasis5 4 7" xfId="2598"/>
    <cellStyle name="20% - Énfasis5 4 8" xfId="2599"/>
    <cellStyle name="20% - Énfasis5 4 9" xfId="2600"/>
    <cellStyle name="20% - Énfasis5 5" xfId="2601"/>
    <cellStyle name="20% - Énfasis5 5 10" xfId="2602"/>
    <cellStyle name="20% - Énfasis5 5 11" xfId="2603"/>
    <cellStyle name="20% - Énfasis5 5 12" xfId="2604"/>
    <cellStyle name="20% - Énfasis5 5 13" xfId="2605"/>
    <cellStyle name="20% - Énfasis5 5 14" xfId="2606"/>
    <cellStyle name="20% - Énfasis5 5 2" xfId="2607"/>
    <cellStyle name="20% - Énfasis5 5 3" xfId="2608"/>
    <cellStyle name="20% - Énfasis5 5 4" xfId="2609"/>
    <cellStyle name="20% - Énfasis5 5 5" xfId="2610"/>
    <cellStyle name="20% - Énfasis5 5 6" xfId="2611"/>
    <cellStyle name="20% - Énfasis5 5 7" xfId="2612"/>
    <cellStyle name="20% - Énfasis5 5 8" xfId="2613"/>
    <cellStyle name="20% - Énfasis5 5 9" xfId="2614"/>
    <cellStyle name="20% - Énfasis5 6" xfId="2615"/>
    <cellStyle name="20% - Énfasis5 7" xfId="2616"/>
    <cellStyle name="20% - Énfasis5 8" xfId="8224"/>
    <cellStyle name="20% - Énfasis5 9" xfId="8225"/>
    <cellStyle name="20% - Énfasis6 10" xfId="8226"/>
    <cellStyle name="20% - Énfasis6 11" xfId="8227"/>
    <cellStyle name="20% - Énfasis6 12" xfId="8228"/>
    <cellStyle name="20% - Énfasis6 13" xfId="8229"/>
    <cellStyle name="20% - Énfasis6 14" xfId="8230"/>
    <cellStyle name="20% - Énfasis6 15" xfId="8231"/>
    <cellStyle name="20% - Énfasis6 16" xfId="8232"/>
    <cellStyle name="20% - Énfasis6 2" xfId="2617"/>
    <cellStyle name="20% - Énfasis6 2 10" xfId="2618"/>
    <cellStyle name="20% - Énfasis6 2 11" xfId="2619"/>
    <cellStyle name="20% - Énfasis6 2 12" xfId="2620"/>
    <cellStyle name="20% - Énfasis6 2 13" xfId="2621"/>
    <cellStyle name="20% - Énfasis6 2 14" xfId="2622"/>
    <cellStyle name="20% - Énfasis6 2 2" xfId="2623"/>
    <cellStyle name="20% - Énfasis6 2 3" xfId="2624"/>
    <cellStyle name="20% - Énfasis6 2 4" xfId="2625"/>
    <cellStyle name="20% - Énfasis6 2 5" xfId="2626"/>
    <cellStyle name="20% - Énfasis6 2 6" xfId="2627"/>
    <cellStyle name="20% - Énfasis6 2 7" xfId="2628"/>
    <cellStyle name="20% - Énfasis6 2 8" xfId="2629"/>
    <cellStyle name="20% - Énfasis6 2 9" xfId="2630"/>
    <cellStyle name="20% - Énfasis6 3" xfId="2631"/>
    <cellStyle name="20% - Énfasis6 3 10" xfId="2632"/>
    <cellStyle name="20% - Énfasis6 3 11" xfId="2633"/>
    <cellStyle name="20% - Énfasis6 3 12" xfId="2634"/>
    <cellStyle name="20% - Énfasis6 3 13" xfId="2635"/>
    <cellStyle name="20% - Énfasis6 3 14" xfId="2636"/>
    <cellStyle name="20% - Énfasis6 3 2" xfId="2637"/>
    <cellStyle name="20% - Énfasis6 3 3" xfId="2638"/>
    <cellStyle name="20% - Énfasis6 3 4" xfId="2639"/>
    <cellStyle name="20% - Énfasis6 3 5" xfId="2640"/>
    <cellStyle name="20% - Énfasis6 3 6" xfId="2641"/>
    <cellStyle name="20% - Énfasis6 3 7" xfId="2642"/>
    <cellStyle name="20% - Énfasis6 3 8" xfId="2643"/>
    <cellStyle name="20% - Énfasis6 3 9" xfId="2644"/>
    <cellStyle name="20% - Énfasis6 4" xfId="2645"/>
    <cellStyle name="20% - Énfasis6 4 10" xfId="2646"/>
    <cellStyle name="20% - Énfasis6 4 11" xfId="2647"/>
    <cellStyle name="20% - Énfasis6 4 12" xfId="2648"/>
    <cellStyle name="20% - Énfasis6 4 13" xfId="2649"/>
    <cellStyle name="20% - Énfasis6 4 14" xfId="2650"/>
    <cellStyle name="20% - Énfasis6 4 2" xfId="2651"/>
    <cellStyle name="20% - Énfasis6 4 3" xfId="2652"/>
    <cellStyle name="20% - Énfasis6 4 4" xfId="2653"/>
    <cellStyle name="20% - Énfasis6 4 5" xfId="2654"/>
    <cellStyle name="20% - Énfasis6 4 6" xfId="2655"/>
    <cellStyle name="20% - Énfasis6 4 7" xfId="2656"/>
    <cellStyle name="20% - Énfasis6 4 8" xfId="2657"/>
    <cellStyle name="20% - Énfasis6 4 9" xfId="2658"/>
    <cellStyle name="20% - Énfasis6 5" xfId="2659"/>
    <cellStyle name="20% - Énfasis6 5 10" xfId="2660"/>
    <cellStyle name="20% - Énfasis6 5 11" xfId="2661"/>
    <cellStyle name="20% - Énfasis6 5 12" xfId="2662"/>
    <cellStyle name="20% - Énfasis6 5 13" xfId="2663"/>
    <cellStyle name="20% - Énfasis6 5 14" xfId="2664"/>
    <cellStyle name="20% - Énfasis6 5 2" xfId="2665"/>
    <cellStyle name="20% - Énfasis6 5 3" xfId="2666"/>
    <cellStyle name="20% - Énfasis6 5 4" xfId="2667"/>
    <cellStyle name="20% - Énfasis6 5 5" xfId="2668"/>
    <cellStyle name="20% - Énfasis6 5 6" xfId="2669"/>
    <cellStyle name="20% - Énfasis6 5 7" xfId="2670"/>
    <cellStyle name="20% - Énfasis6 5 8" xfId="2671"/>
    <cellStyle name="20% - Énfasis6 5 9" xfId="2672"/>
    <cellStyle name="20% - Énfasis6 6" xfId="2673"/>
    <cellStyle name="20% - Énfasis6 7" xfId="2674"/>
    <cellStyle name="20% - Énfasis6 8" xfId="8233"/>
    <cellStyle name="20% - Énfasis6 9" xfId="8234"/>
    <cellStyle name="3" xfId="2675"/>
    <cellStyle name="40 % - Accent1" xfId="2676"/>
    <cellStyle name="40 % - Accent2" xfId="2677"/>
    <cellStyle name="40 % - Accent3" xfId="2678"/>
    <cellStyle name="40 % - Accent4" xfId="2679"/>
    <cellStyle name="40 % - Accent5" xfId="2680"/>
    <cellStyle name="40 % - Accent6" xfId="2681"/>
    <cellStyle name="40% - Accent1" xfId="2682"/>
    <cellStyle name="40% - Accent1 10" xfId="8235"/>
    <cellStyle name="40% - Accent1 11" xfId="8236"/>
    <cellStyle name="40% - Accent1 12" xfId="8237"/>
    <cellStyle name="40% - Accent1 13" xfId="8238"/>
    <cellStyle name="40% - Accent1 14" xfId="8239"/>
    <cellStyle name="40% - Accent1 15" xfId="8240"/>
    <cellStyle name="40% - Accent1 16" xfId="8241"/>
    <cellStyle name="40% - Accent1 17" xfId="8242"/>
    <cellStyle name="40% - Accent1 2" xfId="2683"/>
    <cellStyle name="40% - Accent1 2 2" xfId="9236"/>
    <cellStyle name="40% - Accent1 3" xfId="8243"/>
    <cellStyle name="40% - Accent1 3 2" xfId="9237"/>
    <cellStyle name="40% - Accent1 4" xfId="8244"/>
    <cellStyle name="40% - Accent1 4 2" xfId="9238"/>
    <cellStyle name="40% - Accent1 5" xfId="8245"/>
    <cellStyle name="40% - Accent1 5 2" xfId="9239"/>
    <cellStyle name="40% - Accent1 6" xfId="8246"/>
    <cellStyle name="40% - Accent1 6 2" xfId="9240"/>
    <cellStyle name="40% - Accent1 7" xfId="8247"/>
    <cellStyle name="40% - Accent1 8" xfId="8248"/>
    <cellStyle name="40% - Accent1 9" xfId="8249"/>
    <cellStyle name="40% - Accent2" xfId="2684"/>
    <cellStyle name="40% - Accent2 2" xfId="2685"/>
    <cellStyle name="40% - Accent2 2 10" xfId="8250"/>
    <cellStyle name="40% - Accent2 2 11" xfId="8251"/>
    <cellStyle name="40% - Accent2 2 12" xfId="8252"/>
    <cellStyle name="40% - Accent2 2 13" xfId="8253"/>
    <cellStyle name="40% - Accent2 2 14" xfId="8254"/>
    <cellStyle name="40% - Accent2 2 15" xfId="8255"/>
    <cellStyle name="40% - Accent2 2 16" xfId="9241"/>
    <cellStyle name="40% - Accent2 2 2" xfId="8256"/>
    <cellStyle name="40% - Accent2 2 3" xfId="8257"/>
    <cellStyle name="40% - Accent2 2 4" xfId="8258"/>
    <cellStyle name="40% - Accent2 2 5" xfId="8259"/>
    <cellStyle name="40% - Accent2 2 6" xfId="8260"/>
    <cellStyle name="40% - Accent2 2 7" xfId="8261"/>
    <cellStyle name="40% - Accent2 2 8" xfId="8262"/>
    <cellStyle name="40% - Accent2 2 9" xfId="8263"/>
    <cellStyle name="40% - Accent2 3" xfId="9242"/>
    <cellStyle name="40% - Accent2 4" xfId="9243"/>
    <cellStyle name="40% - Accent2 5" xfId="9244"/>
    <cellStyle name="40% - Accent2 6" xfId="9245"/>
    <cellStyle name="40% - Accent3" xfId="2686"/>
    <cellStyle name="40% - Accent3 2" xfId="2687"/>
    <cellStyle name="40% - Accent3 2 10" xfId="8264"/>
    <cellStyle name="40% - Accent3 2 11" xfId="8265"/>
    <cellStyle name="40% - Accent3 2 12" xfId="8266"/>
    <cellStyle name="40% - Accent3 2 13" xfId="8267"/>
    <cellStyle name="40% - Accent3 2 14" xfId="8268"/>
    <cellStyle name="40% - Accent3 2 15" xfId="8269"/>
    <cellStyle name="40% - Accent3 2 2" xfId="8270"/>
    <cellStyle name="40% - Accent3 2 3" xfId="8271"/>
    <cellStyle name="40% - Accent3 2 4" xfId="8272"/>
    <cellStyle name="40% - Accent3 2 5" xfId="8273"/>
    <cellStyle name="40% - Accent3 2 6" xfId="8274"/>
    <cellStyle name="40% - Accent3 2 7" xfId="8275"/>
    <cellStyle name="40% - Accent3 2 8" xfId="8276"/>
    <cellStyle name="40% - Accent3 2 9" xfId="8277"/>
    <cellStyle name="40% - Accent3 3" xfId="8278"/>
    <cellStyle name="40% - Accent3 4" xfId="9246"/>
    <cellStyle name="40% - Accent3 5" xfId="9247"/>
    <cellStyle name="40% - Accent3 6" xfId="9248"/>
    <cellStyle name="40% - Accent4" xfId="2688"/>
    <cellStyle name="40% - Accent4 2" xfId="2689"/>
    <cellStyle name="40% - Accent4 2 10" xfId="8279"/>
    <cellStyle name="40% - Accent4 2 11" xfId="8280"/>
    <cellStyle name="40% - Accent4 2 12" xfId="8281"/>
    <cellStyle name="40% - Accent4 2 13" xfId="8282"/>
    <cellStyle name="40% - Accent4 2 14" xfId="8283"/>
    <cellStyle name="40% - Accent4 2 15" xfId="8284"/>
    <cellStyle name="40% - Accent4 2 16" xfId="9249"/>
    <cellStyle name="40% - Accent4 2 2" xfId="8285"/>
    <cellStyle name="40% - Accent4 2 3" xfId="8286"/>
    <cellStyle name="40% - Accent4 2 4" xfId="8287"/>
    <cellStyle name="40% - Accent4 2 5" xfId="8288"/>
    <cellStyle name="40% - Accent4 2 6" xfId="8289"/>
    <cellStyle name="40% - Accent4 2 7" xfId="8290"/>
    <cellStyle name="40% - Accent4 2 8" xfId="8291"/>
    <cellStyle name="40% - Accent4 2 9" xfId="8292"/>
    <cellStyle name="40% - Accent4 3" xfId="8293"/>
    <cellStyle name="40% - Accent4 3 2" xfId="9250"/>
    <cellStyle name="40% - Accent4 4" xfId="9251"/>
    <cellStyle name="40% - Accent4 5" xfId="9252"/>
    <cellStyle name="40% - Accent4 6" xfId="9253"/>
    <cellStyle name="40% - Accent5" xfId="2690"/>
    <cellStyle name="40% - Accent5 2" xfId="2691"/>
    <cellStyle name="40% - Accent5 2 10" xfId="8294"/>
    <cellStyle name="40% - Accent5 2 11" xfId="8295"/>
    <cellStyle name="40% - Accent5 2 12" xfId="8296"/>
    <cellStyle name="40% - Accent5 2 13" xfId="8297"/>
    <cellStyle name="40% - Accent5 2 14" xfId="8298"/>
    <cellStyle name="40% - Accent5 2 15" xfId="8299"/>
    <cellStyle name="40% - Accent5 2 16" xfId="9254"/>
    <cellStyle name="40% - Accent5 2 2" xfId="8300"/>
    <cellStyle name="40% - Accent5 2 3" xfId="8301"/>
    <cellStyle name="40% - Accent5 2 4" xfId="8302"/>
    <cellStyle name="40% - Accent5 2 5" xfId="8303"/>
    <cellStyle name="40% - Accent5 2 6" xfId="8304"/>
    <cellStyle name="40% - Accent5 2 7" xfId="8305"/>
    <cellStyle name="40% - Accent5 2 8" xfId="8306"/>
    <cellStyle name="40% - Accent5 2 9" xfId="8307"/>
    <cellStyle name="40% - Accent5 3" xfId="9255"/>
    <cellStyle name="40% - Accent5 4" xfId="9256"/>
    <cellStyle name="40% - Accent5 5" xfId="9257"/>
    <cellStyle name="40% - Accent5 6" xfId="9258"/>
    <cellStyle name="40% - Accent6" xfId="2692"/>
    <cellStyle name="40% - Accent6 2" xfId="2693"/>
    <cellStyle name="40% - Accent6 2 10" xfId="8308"/>
    <cellStyle name="40% - Accent6 2 11" xfId="8309"/>
    <cellStyle name="40% - Accent6 2 12" xfId="8310"/>
    <cellStyle name="40% - Accent6 2 13" xfId="8311"/>
    <cellStyle name="40% - Accent6 2 14" xfId="8312"/>
    <cellStyle name="40% - Accent6 2 15" xfId="8313"/>
    <cellStyle name="40% - Accent6 2 16" xfId="9259"/>
    <cellStyle name="40% - Accent6 2 2" xfId="8314"/>
    <cellStyle name="40% - Accent6 2 3" xfId="8315"/>
    <cellStyle name="40% - Accent6 2 4" xfId="8316"/>
    <cellStyle name="40% - Accent6 2 5" xfId="8317"/>
    <cellStyle name="40% - Accent6 2 6" xfId="8318"/>
    <cellStyle name="40% - Accent6 2 7" xfId="8319"/>
    <cellStyle name="40% - Accent6 2 8" xfId="8320"/>
    <cellStyle name="40% - Accent6 2 9" xfId="8321"/>
    <cellStyle name="40% - Accent6 3" xfId="8322"/>
    <cellStyle name="40% - Accent6 4" xfId="9260"/>
    <cellStyle name="40% - Accent6 5" xfId="9261"/>
    <cellStyle name="40% - Accent6 6" xfId="9262"/>
    <cellStyle name="40% - akcent 1" xfId="2694"/>
    <cellStyle name="40% - akcent 1 10" xfId="2695"/>
    <cellStyle name="40% - akcent 1 11" xfId="2696"/>
    <cellStyle name="40% - akcent 1 2" xfId="2697"/>
    <cellStyle name="40% - akcent 1 2 2" xfId="2698"/>
    <cellStyle name="40% - akcent 1 2 3" xfId="2699"/>
    <cellStyle name="40% - akcent 1 3" xfId="2700"/>
    <cellStyle name="40% - akcent 1 3 2" xfId="2701"/>
    <cellStyle name="40% - akcent 1 3 3" xfId="2702"/>
    <cellStyle name="40% - akcent 1 4" xfId="2703"/>
    <cellStyle name="40% - akcent 1 4 2" xfId="2704"/>
    <cellStyle name="40% - akcent 1 4 3" xfId="2705"/>
    <cellStyle name="40% - akcent 1 5" xfId="2706"/>
    <cellStyle name="40% - akcent 1 5 2" xfId="2707"/>
    <cellStyle name="40% - akcent 1 5 3" xfId="2708"/>
    <cellStyle name="40% - akcent 1 6" xfId="2709"/>
    <cellStyle name="40% - akcent 1 7" xfId="2710"/>
    <cellStyle name="40% - akcent 1 8" xfId="2711"/>
    <cellStyle name="40% - akcent 1 9" xfId="2712"/>
    <cellStyle name="40% - akcent 2" xfId="2713"/>
    <cellStyle name="40% - akcent 2 10" xfId="2714"/>
    <cellStyle name="40% - akcent 2 11" xfId="2715"/>
    <cellStyle name="40% - akcent 2 2" xfId="2716"/>
    <cellStyle name="40% - akcent 2 2 2" xfId="2717"/>
    <cellStyle name="40% - akcent 2 2 3" xfId="2718"/>
    <cellStyle name="40% - akcent 2 3" xfId="2719"/>
    <cellStyle name="40% - akcent 2 3 2" xfId="2720"/>
    <cellStyle name="40% - akcent 2 3 3" xfId="2721"/>
    <cellStyle name="40% - akcent 2 4" xfId="2722"/>
    <cellStyle name="40% - akcent 2 4 2" xfId="2723"/>
    <cellStyle name="40% - akcent 2 4 3" xfId="2724"/>
    <cellStyle name="40% - akcent 2 5" xfId="2725"/>
    <cellStyle name="40% - akcent 2 5 2" xfId="2726"/>
    <cellStyle name="40% - akcent 2 5 3" xfId="2727"/>
    <cellStyle name="40% - akcent 2 6" xfId="2728"/>
    <cellStyle name="40% - akcent 2 7" xfId="2729"/>
    <cellStyle name="40% - akcent 2 8" xfId="2730"/>
    <cellStyle name="40% - akcent 2 9" xfId="2731"/>
    <cellStyle name="40% - akcent 3" xfId="2732"/>
    <cellStyle name="40% - akcent 3 10" xfId="2733"/>
    <cellStyle name="40% - akcent 3 11" xfId="2734"/>
    <cellStyle name="40% - akcent 3 2" xfId="2735"/>
    <cellStyle name="40% - akcent 3 2 2" xfId="2736"/>
    <cellStyle name="40% - akcent 3 2 3" xfId="2737"/>
    <cellStyle name="40% - akcent 3 3" xfId="2738"/>
    <cellStyle name="40% - akcent 3 3 2" xfId="2739"/>
    <cellStyle name="40% - akcent 3 3 3" xfId="2740"/>
    <cellStyle name="40% - akcent 3 4" xfId="2741"/>
    <cellStyle name="40% - akcent 3 4 2" xfId="2742"/>
    <cellStyle name="40% - akcent 3 4 3" xfId="2743"/>
    <cellStyle name="40% - akcent 3 5" xfId="2744"/>
    <cellStyle name="40% - akcent 3 5 2" xfId="2745"/>
    <cellStyle name="40% - akcent 3 5 3" xfId="2746"/>
    <cellStyle name="40% - akcent 3 6" xfId="2747"/>
    <cellStyle name="40% - akcent 3 7" xfId="2748"/>
    <cellStyle name="40% - akcent 3 8" xfId="2749"/>
    <cellStyle name="40% - akcent 3 9" xfId="2750"/>
    <cellStyle name="40% - akcent 4" xfId="2751"/>
    <cellStyle name="40% - akcent 4 10" xfId="2752"/>
    <cellStyle name="40% - akcent 4 11" xfId="2753"/>
    <cellStyle name="40% - akcent 4 2" xfId="2754"/>
    <cellStyle name="40% - akcent 4 2 2" xfId="2755"/>
    <cellStyle name="40% - akcent 4 2 3" xfId="2756"/>
    <cellStyle name="40% - akcent 4 3" xfId="2757"/>
    <cellStyle name="40% - akcent 4 3 2" xfId="2758"/>
    <cellStyle name="40% - akcent 4 3 3" xfId="2759"/>
    <cellStyle name="40% - akcent 4 4" xfId="2760"/>
    <cellStyle name="40% - akcent 4 4 2" xfId="2761"/>
    <cellStyle name="40% - akcent 4 4 3" xfId="2762"/>
    <cellStyle name="40% - akcent 4 5" xfId="2763"/>
    <cellStyle name="40% - akcent 4 5 2" xfId="2764"/>
    <cellStyle name="40% - akcent 4 5 3" xfId="2765"/>
    <cellStyle name="40% - akcent 4 6" xfId="2766"/>
    <cellStyle name="40% - akcent 4 7" xfId="2767"/>
    <cellStyle name="40% - akcent 4 8" xfId="2768"/>
    <cellStyle name="40% - akcent 4 9" xfId="2769"/>
    <cellStyle name="40% - akcent 5" xfId="2770"/>
    <cellStyle name="40% - akcent 5 10" xfId="2771"/>
    <cellStyle name="40% - akcent 5 11" xfId="2772"/>
    <cellStyle name="40% - akcent 5 2" xfId="2773"/>
    <cellStyle name="40% - akcent 5 2 2" xfId="2774"/>
    <cellStyle name="40% - akcent 5 2 3" xfId="2775"/>
    <cellStyle name="40% - akcent 5 3" xfId="2776"/>
    <cellStyle name="40% - akcent 5 3 2" xfId="2777"/>
    <cellStyle name="40% - akcent 5 3 3" xfId="2778"/>
    <cellStyle name="40% - akcent 5 4" xfId="2779"/>
    <cellStyle name="40% - akcent 5 4 2" xfId="2780"/>
    <cellStyle name="40% - akcent 5 4 3" xfId="2781"/>
    <cellStyle name="40% - akcent 5 5" xfId="2782"/>
    <cellStyle name="40% - akcent 5 5 2" xfId="2783"/>
    <cellStyle name="40% - akcent 5 5 3" xfId="2784"/>
    <cellStyle name="40% - akcent 5 6" xfId="2785"/>
    <cellStyle name="40% - akcent 5 7" xfId="2786"/>
    <cellStyle name="40% - akcent 5 8" xfId="2787"/>
    <cellStyle name="40% - akcent 5 9" xfId="2788"/>
    <cellStyle name="40% - akcent 6" xfId="2789"/>
    <cellStyle name="40% - akcent 6 10" xfId="2790"/>
    <cellStyle name="40% - akcent 6 11" xfId="2791"/>
    <cellStyle name="40% - akcent 6 2" xfId="2792"/>
    <cellStyle name="40% - akcent 6 2 2" xfId="2793"/>
    <cellStyle name="40% - akcent 6 2 3" xfId="2794"/>
    <cellStyle name="40% - akcent 6 3" xfId="2795"/>
    <cellStyle name="40% - akcent 6 3 2" xfId="2796"/>
    <cellStyle name="40% - akcent 6 3 3" xfId="2797"/>
    <cellStyle name="40% - akcent 6 4" xfId="2798"/>
    <cellStyle name="40% - akcent 6 4 2" xfId="2799"/>
    <cellStyle name="40% - akcent 6 4 3" xfId="2800"/>
    <cellStyle name="40% - akcent 6 5" xfId="2801"/>
    <cellStyle name="40% - akcent 6 5 2" xfId="2802"/>
    <cellStyle name="40% - akcent 6 5 3" xfId="2803"/>
    <cellStyle name="40% - akcent 6 6" xfId="2804"/>
    <cellStyle name="40% - akcent 6 7" xfId="2805"/>
    <cellStyle name="40% - akcent 6 8" xfId="2806"/>
    <cellStyle name="40% - akcent 6 9" xfId="2807"/>
    <cellStyle name="40% - Énfasis1 10" xfId="8323"/>
    <cellStyle name="40% - Énfasis1 11" xfId="8324"/>
    <cellStyle name="40% - Énfasis1 12" xfId="8325"/>
    <cellStyle name="40% - Énfasis1 13" xfId="8326"/>
    <cellStyle name="40% - Énfasis1 14" xfId="8327"/>
    <cellStyle name="40% - Énfasis1 15" xfId="8328"/>
    <cellStyle name="40% - Énfasis1 16" xfId="8329"/>
    <cellStyle name="40% - Énfasis1 2" xfId="2808"/>
    <cellStyle name="40% - Énfasis1 2 10" xfId="2809"/>
    <cellStyle name="40% - Énfasis1 2 11" xfId="2810"/>
    <cellStyle name="40% - Énfasis1 2 12" xfId="2811"/>
    <cellStyle name="40% - Énfasis1 2 13" xfId="2812"/>
    <cellStyle name="40% - Énfasis1 2 14" xfId="2813"/>
    <cellStyle name="40% - Énfasis1 2 2" xfId="2814"/>
    <cellStyle name="40% - Énfasis1 2 3" xfId="2815"/>
    <cellStyle name="40% - Énfasis1 2 4" xfId="2816"/>
    <cellStyle name="40% - Énfasis1 2 5" xfId="2817"/>
    <cellStyle name="40% - Énfasis1 2 6" xfId="2818"/>
    <cellStyle name="40% - Énfasis1 2 7" xfId="2819"/>
    <cellStyle name="40% - Énfasis1 2 8" xfId="2820"/>
    <cellStyle name="40% - Énfasis1 2 9" xfId="2821"/>
    <cellStyle name="40% - Énfasis1 3" xfId="2822"/>
    <cellStyle name="40% - Énfasis1 3 10" xfId="2823"/>
    <cellStyle name="40% - Énfasis1 3 11" xfId="2824"/>
    <cellStyle name="40% - Énfasis1 3 12" xfId="2825"/>
    <cellStyle name="40% - Énfasis1 3 13" xfId="2826"/>
    <cellStyle name="40% - Énfasis1 3 14" xfId="2827"/>
    <cellStyle name="40% - Énfasis1 3 2" xfId="2828"/>
    <cellStyle name="40% - Énfasis1 3 3" xfId="2829"/>
    <cellStyle name="40% - Énfasis1 3 4" xfId="2830"/>
    <cellStyle name="40% - Énfasis1 3 5" xfId="2831"/>
    <cellStyle name="40% - Énfasis1 3 6" xfId="2832"/>
    <cellStyle name="40% - Énfasis1 3 7" xfId="2833"/>
    <cellStyle name="40% - Énfasis1 3 8" xfId="2834"/>
    <cellStyle name="40% - Énfasis1 3 9" xfId="2835"/>
    <cellStyle name="40% - Énfasis1 4" xfId="2836"/>
    <cellStyle name="40% - Énfasis1 4 10" xfId="2837"/>
    <cellStyle name="40% - Énfasis1 4 11" xfId="2838"/>
    <cellStyle name="40% - Énfasis1 4 12" xfId="2839"/>
    <cellStyle name="40% - Énfasis1 4 13" xfId="2840"/>
    <cellStyle name="40% - Énfasis1 4 14" xfId="2841"/>
    <cellStyle name="40% - Énfasis1 4 2" xfId="2842"/>
    <cellStyle name="40% - Énfasis1 4 3" xfId="2843"/>
    <cellStyle name="40% - Énfasis1 4 4" xfId="2844"/>
    <cellStyle name="40% - Énfasis1 4 5" xfId="2845"/>
    <cellStyle name="40% - Énfasis1 4 6" xfId="2846"/>
    <cellStyle name="40% - Énfasis1 4 7" xfId="2847"/>
    <cellStyle name="40% - Énfasis1 4 8" xfId="2848"/>
    <cellStyle name="40% - Énfasis1 4 9" xfId="2849"/>
    <cellStyle name="40% - Énfasis1 5" xfId="2850"/>
    <cellStyle name="40% - Énfasis1 5 10" xfId="2851"/>
    <cellStyle name="40% - Énfasis1 5 11" xfId="2852"/>
    <cellStyle name="40% - Énfasis1 5 12" xfId="2853"/>
    <cellStyle name="40% - Énfasis1 5 13" xfId="2854"/>
    <cellStyle name="40% - Énfasis1 5 14" xfId="2855"/>
    <cellStyle name="40% - Énfasis1 5 2" xfId="2856"/>
    <cellStyle name="40% - Énfasis1 5 3" xfId="2857"/>
    <cellStyle name="40% - Énfasis1 5 4" xfId="2858"/>
    <cellStyle name="40% - Énfasis1 5 5" xfId="2859"/>
    <cellStyle name="40% - Énfasis1 5 6" xfId="2860"/>
    <cellStyle name="40% - Énfasis1 5 7" xfId="2861"/>
    <cellStyle name="40% - Énfasis1 5 8" xfId="2862"/>
    <cellStyle name="40% - Énfasis1 5 9" xfId="2863"/>
    <cellStyle name="40% - Énfasis1 6" xfId="2864"/>
    <cellStyle name="40% - Énfasis1 7" xfId="2865"/>
    <cellStyle name="40% - Énfasis1 8" xfId="8330"/>
    <cellStyle name="40% - Énfasis1 9" xfId="8331"/>
    <cellStyle name="40% - Énfasis2 10" xfId="8332"/>
    <cellStyle name="40% - Énfasis2 11" xfId="8333"/>
    <cellStyle name="40% - Énfasis2 12" xfId="8334"/>
    <cellStyle name="40% - Énfasis2 13" xfId="8335"/>
    <cellStyle name="40% - Énfasis2 14" xfId="8336"/>
    <cellStyle name="40% - Énfasis2 15" xfId="8337"/>
    <cellStyle name="40% - Énfasis2 16" xfId="8338"/>
    <cellStyle name="40% - Énfasis2 2" xfId="2866"/>
    <cellStyle name="40% - Énfasis2 2 10" xfId="2867"/>
    <cellStyle name="40% - Énfasis2 2 11" xfId="2868"/>
    <cellStyle name="40% - Énfasis2 2 12" xfId="2869"/>
    <cellStyle name="40% - Énfasis2 2 13" xfId="2870"/>
    <cellStyle name="40% - Énfasis2 2 14" xfId="2871"/>
    <cellStyle name="40% - Énfasis2 2 2" xfId="2872"/>
    <cellStyle name="40% - Énfasis2 2 3" xfId="2873"/>
    <cellStyle name="40% - Énfasis2 2 4" xfId="2874"/>
    <cellStyle name="40% - Énfasis2 2 5" xfId="2875"/>
    <cellStyle name="40% - Énfasis2 2 6" xfId="2876"/>
    <cellStyle name="40% - Énfasis2 2 7" xfId="2877"/>
    <cellStyle name="40% - Énfasis2 2 8" xfId="2878"/>
    <cellStyle name="40% - Énfasis2 2 9" xfId="2879"/>
    <cellStyle name="40% - Énfasis2 3" xfId="2880"/>
    <cellStyle name="40% - Énfasis2 3 10" xfId="2881"/>
    <cellStyle name="40% - Énfasis2 3 11" xfId="2882"/>
    <cellStyle name="40% - Énfasis2 3 12" xfId="2883"/>
    <cellStyle name="40% - Énfasis2 3 13" xfId="2884"/>
    <cellStyle name="40% - Énfasis2 3 14" xfId="2885"/>
    <cellStyle name="40% - Énfasis2 3 2" xfId="2886"/>
    <cellStyle name="40% - Énfasis2 3 3" xfId="2887"/>
    <cellStyle name="40% - Énfasis2 3 4" xfId="2888"/>
    <cellStyle name="40% - Énfasis2 3 5" xfId="2889"/>
    <cellStyle name="40% - Énfasis2 3 6" xfId="2890"/>
    <cellStyle name="40% - Énfasis2 3 7" xfId="2891"/>
    <cellStyle name="40% - Énfasis2 3 8" xfId="2892"/>
    <cellStyle name="40% - Énfasis2 3 9" xfId="2893"/>
    <cellStyle name="40% - Énfasis2 4" xfId="2894"/>
    <cellStyle name="40% - Énfasis2 4 10" xfId="2895"/>
    <cellStyle name="40% - Énfasis2 4 11" xfId="2896"/>
    <cellStyle name="40% - Énfasis2 4 12" xfId="2897"/>
    <cellStyle name="40% - Énfasis2 4 13" xfId="2898"/>
    <cellStyle name="40% - Énfasis2 4 14" xfId="2899"/>
    <cellStyle name="40% - Énfasis2 4 2" xfId="2900"/>
    <cellStyle name="40% - Énfasis2 4 3" xfId="2901"/>
    <cellStyle name="40% - Énfasis2 4 4" xfId="2902"/>
    <cellStyle name="40% - Énfasis2 4 5" xfId="2903"/>
    <cellStyle name="40% - Énfasis2 4 6" xfId="2904"/>
    <cellStyle name="40% - Énfasis2 4 7" xfId="2905"/>
    <cellStyle name="40% - Énfasis2 4 8" xfId="2906"/>
    <cellStyle name="40% - Énfasis2 4 9" xfId="2907"/>
    <cellStyle name="40% - Énfasis2 5" xfId="2908"/>
    <cellStyle name="40% - Énfasis2 5 10" xfId="2909"/>
    <cellStyle name="40% - Énfasis2 5 11" xfId="2910"/>
    <cellStyle name="40% - Énfasis2 5 12" xfId="2911"/>
    <cellStyle name="40% - Énfasis2 5 13" xfId="2912"/>
    <cellStyle name="40% - Énfasis2 5 14" xfId="2913"/>
    <cellStyle name="40% - Énfasis2 5 2" xfId="2914"/>
    <cellStyle name="40% - Énfasis2 5 3" xfId="2915"/>
    <cellStyle name="40% - Énfasis2 5 4" xfId="2916"/>
    <cellStyle name="40% - Énfasis2 5 5" xfId="2917"/>
    <cellStyle name="40% - Énfasis2 5 6" xfId="2918"/>
    <cellStyle name="40% - Énfasis2 5 7" xfId="2919"/>
    <cellStyle name="40% - Énfasis2 5 8" xfId="2920"/>
    <cellStyle name="40% - Énfasis2 5 9" xfId="2921"/>
    <cellStyle name="40% - Énfasis2 6" xfId="2922"/>
    <cellStyle name="40% - Énfasis2 7" xfId="2923"/>
    <cellStyle name="40% - Énfasis2 8" xfId="8339"/>
    <cellStyle name="40% - Énfasis2 9" xfId="8340"/>
    <cellStyle name="40% - Énfasis3 10" xfId="8341"/>
    <cellStyle name="40% - Énfasis3 11" xfId="8342"/>
    <cellStyle name="40% - Énfasis3 12" xfId="8343"/>
    <cellStyle name="40% - Énfasis3 13" xfId="8344"/>
    <cellStyle name="40% - Énfasis3 14" xfId="8345"/>
    <cellStyle name="40% - Énfasis3 15" xfId="8346"/>
    <cellStyle name="40% - Énfasis3 16" xfId="8347"/>
    <cellStyle name="40% - Énfasis3 2" xfId="2924"/>
    <cellStyle name="40% - Énfasis3 2 10" xfId="2925"/>
    <cellStyle name="40% - Énfasis3 2 11" xfId="2926"/>
    <cellStyle name="40% - Énfasis3 2 12" xfId="2927"/>
    <cellStyle name="40% - Énfasis3 2 13" xfId="2928"/>
    <cellStyle name="40% - Énfasis3 2 14" xfId="2929"/>
    <cellStyle name="40% - Énfasis3 2 2" xfId="2930"/>
    <cellStyle name="40% - Énfasis3 2 3" xfId="2931"/>
    <cellStyle name="40% - Énfasis3 2 4" xfId="2932"/>
    <cellStyle name="40% - Énfasis3 2 5" xfId="2933"/>
    <cellStyle name="40% - Énfasis3 2 6" xfId="2934"/>
    <cellStyle name="40% - Énfasis3 2 7" xfId="2935"/>
    <cellStyle name="40% - Énfasis3 2 8" xfId="2936"/>
    <cellStyle name="40% - Énfasis3 2 9" xfId="2937"/>
    <cellStyle name="40% - Énfasis3 3" xfId="2938"/>
    <cellStyle name="40% - Énfasis3 3 10" xfId="2939"/>
    <cellStyle name="40% - Énfasis3 3 11" xfId="2940"/>
    <cellStyle name="40% - Énfasis3 3 12" xfId="2941"/>
    <cellStyle name="40% - Énfasis3 3 13" xfId="2942"/>
    <cellStyle name="40% - Énfasis3 3 14" xfId="2943"/>
    <cellStyle name="40% - Énfasis3 3 2" xfId="2944"/>
    <cellStyle name="40% - Énfasis3 3 3" xfId="2945"/>
    <cellStyle name="40% - Énfasis3 3 4" xfId="2946"/>
    <cellStyle name="40% - Énfasis3 3 5" xfId="2947"/>
    <cellStyle name="40% - Énfasis3 3 6" xfId="2948"/>
    <cellStyle name="40% - Énfasis3 3 7" xfId="2949"/>
    <cellStyle name="40% - Énfasis3 3 8" xfId="2950"/>
    <cellStyle name="40% - Énfasis3 3 9" xfId="2951"/>
    <cellStyle name="40% - Énfasis3 4" xfId="2952"/>
    <cellStyle name="40% - Énfasis3 4 10" xfId="2953"/>
    <cellStyle name="40% - Énfasis3 4 11" xfId="2954"/>
    <cellStyle name="40% - Énfasis3 4 12" xfId="2955"/>
    <cellStyle name="40% - Énfasis3 4 13" xfId="2956"/>
    <cellStyle name="40% - Énfasis3 4 14" xfId="2957"/>
    <cellStyle name="40% - Énfasis3 4 2" xfId="2958"/>
    <cellStyle name="40% - Énfasis3 4 3" xfId="2959"/>
    <cellStyle name="40% - Énfasis3 4 4" xfId="2960"/>
    <cellStyle name="40% - Énfasis3 4 5" xfId="2961"/>
    <cellStyle name="40% - Énfasis3 4 6" xfId="2962"/>
    <cellStyle name="40% - Énfasis3 4 7" xfId="2963"/>
    <cellStyle name="40% - Énfasis3 4 8" xfId="2964"/>
    <cellStyle name="40% - Énfasis3 4 9" xfId="2965"/>
    <cellStyle name="40% - Énfasis3 5" xfId="2966"/>
    <cellStyle name="40% - Énfasis3 5 10" xfId="2967"/>
    <cellStyle name="40% - Énfasis3 5 11" xfId="2968"/>
    <cellStyle name="40% - Énfasis3 5 12" xfId="2969"/>
    <cellStyle name="40% - Énfasis3 5 13" xfId="2970"/>
    <cellStyle name="40% - Énfasis3 5 14" xfId="2971"/>
    <cellStyle name="40% - Énfasis3 5 2" xfId="2972"/>
    <cellStyle name="40% - Énfasis3 5 3" xfId="2973"/>
    <cellStyle name="40% - Énfasis3 5 4" xfId="2974"/>
    <cellStyle name="40% - Énfasis3 5 5" xfId="2975"/>
    <cellStyle name="40% - Énfasis3 5 6" xfId="2976"/>
    <cellStyle name="40% - Énfasis3 5 7" xfId="2977"/>
    <cellStyle name="40% - Énfasis3 5 8" xfId="2978"/>
    <cellStyle name="40% - Énfasis3 5 9" xfId="2979"/>
    <cellStyle name="40% - Énfasis3 6" xfId="2980"/>
    <cellStyle name="40% - Énfasis3 7" xfId="2981"/>
    <cellStyle name="40% - Énfasis3 8" xfId="8348"/>
    <cellStyle name="40% - Énfasis3 9" xfId="8349"/>
    <cellStyle name="40% - Énfasis4 10" xfId="8350"/>
    <cellStyle name="40% - Énfasis4 11" xfId="8351"/>
    <cellStyle name="40% - Énfasis4 12" xfId="8352"/>
    <cellStyle name="40% - Énfasis4 13" xfId="8353"/>
    <cellStyle name="40% - Énfasis4 14" xfId="8354"/>
    <cellStyle name="40% - Énfasis4 15" xfId="8355"/>
    <cellStyle name="40% - Énfasis4 16" xfId="8356"/>
    <cellStyle name="40% - Énfasis4 2" xfId="2982"/>
    <cellStyle name="40% - Énfasis4 2 10" xfId="2983"/>
    <cellStyle name="40% - Énfasis4 2 11" xfId="2984"/>
    <cellStyle name="40% - Énfasis4 2 12" xfId="2985"/>
    <cellStyle name="40% - Énfasis4 2 13" xfId="2986"/>
    <cellStyle name="40% - Énfasis4 2 14" xfId="2987"/>
    <cellStyle name="40% - Énfasis4 2 2" xfId="2988"/>
    <cellStyle name="40% - Énfasis4 2 3" xfId="2989"/>
    <cellStyle name="40% - Énfasis4 2 4" xfId="2990"/>
    <cellStyle name="40% - Énfasis4 2 5" xfId="2991"/>
    <cellStyle name="40% - Énfasis4 2 6" xfId="2992"/>
    <cellStyle name="40% - Énfasis4 2 7" xfId="2993"/>
    <cellStyle name="40% - Énfasis4 2 8" xfId="2994"/>
    <cellStyle name="40% - Énfasis4 2 9" xfId="2995"/>
    <cellStyle name="40% - Énfasis4 3" xfId="2996"/>
    <cellStyle name="40% - Énfasis4 3 10" xfId="2997"/>
    <cellStyle name="40% - Énfasis4 3 11" xfId="2998"/>
    <cellStyle name="40% - Énfasis4 3 12" xfId="2999"/>
    <cellStyle name="40% - Énfasis4 3 13" xfId="3000"/>
    <cellStyle name="40% - Énfasis4 3 14" xfId="3001"/>
    <cellStyle name="40% - Énfasis4 3 2" xfId="3002"/>
    <cellStyle name="40% - Énfasis4 3 3" xfId="3003"/>
    <cellStyle name="40% - Énfasis4 3 4" xfId="3004"/>
    <cellStyle name="40% - Énfasis4 3 5" xfId="3005"/>
    <cellStyle name="40% - Énfasis4 3 6" xfId="3006"/>
    <cellStyle name="40% - Énfasis4 3 7" xfId="3007"/>
    <cellStyle name="40% - Énfasis4 3 8" xfId="3008"/>
    <cellStyle name="40% - Énfasis4 3 9" xfId="3009"/>
    <cellStyle name="40% - Énfasis4 4" xfId="3010"/>
    <cellStyle name="40% - Énfasis4 4 10" xfId="3011"/>
    <cellStyle name="40% - Énfasis4 4 11" xfId="3012"/>
    <cellStyle name="40% - Énfasis4 4 12" xfId="3013"/>
    <cellStyle name="40% - Énfasis4 4 13" xfId="3014"/>
    <cellStyle name="40% - Énfasis4 4 14" xfId="3015"/>
    <cellStyle name="40% - Énfasis4 4 2" xfId="3016"/>
    <cellStyle name="40% - Énfasis4 4 3" xfId="3017"/>
    <cellStyle name="40% - Énfasis4 4 4" xfId="3018"/>
    <cellStyle name="40% - Énfasis4 4 5" xfId="3019"/>
    <cellStyle name="40% - Énfasis4 4 6" xfId="3020"/>
    <cellStyle name="40% - Énfasis4 4 7" xfId="3021"/>
    <cellStyle name="40% - Énfasis4 4 8" xfId="3022"/>
    <cellStyle name="40% - Énfasis4 4 9" xfId="3023"/>
    <cellStyle name="40% - Énfasis4 5" xfId="3024"/>
    <cellStyle name="40% - Énfasis4 5 10" xfId="3025"/>
    <cellStyle name="40% - Énfasis4 5 11" xfId="3026"/>
    <cellStyle name="40% - Énfasis4 5 12" xfId="3027"/>
    <cellStyle name="40% - Énfasis4 5 13" xfId="3028"/>
    <cellStyle name="40% - Énfasis4 5 14" xfId="3029"/>
    <cellStyle name="40% - Énfasis4 5 2" xfId="3030"/>
    <cellStyle name="40% - Énfasis4 5 3" xfId="3031"/>
    <cellStyle name="40% - Énfasis4 5 4" xfId="3032"/>
    <cellStyle name="40% - Énfasis4 5 5" xfId="3033"/>
    <cellStyle name="40% - Énfasis4 5 6" xfId="3034"/>
    <cellStyle name="40% - Énfasis4 5 7" xfId="3035"/>
    <cellStyle name="40% - Énfasis4 5 8" xfId="3036"/>
    <cellStyle name="40% - Énfasis4 5 9" xfId="3037"/>
    <cellStyle name="40% - Énfasis4 6" xfId="3038"/>
    <cellStyle name="40% - Énfasis4 7" xfId="3039"/>
    <cellStyle name="40% - Énfasis4 8" xfId="8357"/>
    <cellStyle name="40% - Énfasis4 9" xfId="8358"/>
    <cellStyle name="40% - Énfasis5 10" xfId="8359"/>
    <cellStyle name="40% - Énfasis5 11" xfId="8360"/>
    <cellStyle name="40% - Énfasis5 12" xfId="8361"/>
    <cellStyle name="40% - Énfasis5 13" xfId="8362"/>
    <cellStyle name="40% - Énfasis5 14" xfId="8363"/>
    <cellStyle name="40% - Énfasis5 15" xfId="8364"/>
    <cellStyle name="40% - Énfasis5 16" xfId="8365"/>
    <cellStyle name="40% - Énfasis5 17" xfId="8366"/>
    <cellStyle name="40% - Énfasis5 2" xfId="3040"/>
    <cellStyle name="40% - Énfasis5 2 10" xfId="3041"/>
    <cellStyle name="40% - Énfasis5 2 11" xfId="3042"/>
    <cellStyle name="40% - Énfasis5 2 12" xfId="3043"/>
    <cellStyle name="40% - Énfasis5 2 13" xfId="3044"/>
    <cellStyle name="40% - Énfasis5 2 14" xfId="3045"/>
    <cellStyle name="40% - Énfasis5 2 15" xfId="8367"/>
    <cellStyle name="40% - Énfasis5 2 16" xfId="8368"/>
    <cellStyle name="40% - Énfasis5 2 17" xfId="8369"/>
    <cellStyle name="40% - Énfasis5 2 2" xfId="3046"/>
    <cellStyle name="40% - Énfasis5 2 3" xfId="3047"/>
    <cellStyle name="40% - Énfasis5 2 4" xfId="3048"/>
    <cellStyle name="40% - Énfasis5 2 5" xfId="3049"/>
    <cellStyle name="40% - Énfasis5 2 6" xfId="3050"/>
    <cellStyle name="40% - Énfasis5 2 7" xfId="3051"/>
    <cellStyle name="40% - Énfasis5 2 8" xfId="3052"/>
    <cellStyle name="40% - Énfasis5 2 9" xfId="3053"/>
    <cellStyle name="40% - Énfasis5 3" xfId="3054"/>
    <cellStyle name="40% - Énfasis5 3 10" xfId="3055"/>
    <cellStyle name="40% - Énfasis5 3 11" xfId="3056"/>
    <cellStyle name="40% - Énfasis5 3 12" xfId="3057"/>
    <cellStyle name="40% - Énfasis5 3 13" xfId="3058"/>
    <cellStyle name="40% - Énfasis5 3 14" xfId="3059"/>
    <cellStyle name="40% - Énfasis5 3 2" xfId="3060"/>
    <cellStyle name="40% - Énfasis5 3 3" xfId="3061"/>
    <cellStyle name="40% - Énfasis5 3 4" xfId="3062"/>
    <cellStyle name="40% - Énfasis5 3 5" xfId="3063"/>
    <cellStyle name="40% - Énfasis5 3 6" xfId="3064"/>
    <cellStyle name="40% - Énfasis5 3 7" xfId="3065"/>
    <cellStyle name="40% - Énfasis5 3 8" xfId="3066"/>
    <cellStyle name="40% - Énfasis5 3 9" xfId="3067"/>
    <cellStyle name="40% - Énfasis5 4" xfId="3068"/>
    <cellStyle name="40% - Énfasis5 4 10" xfId="3069"/>
    <cellStyle name="40% - Énfasis5 4 11" xfId="3070"/>
    <cellStyle name="40% - Énfasis5 4 12" xfId="3071"/>
    <cellStyle name="40% - Énfasis5 4 13" xfId="3072"/>
    <cellStyle name="40% - Énfasis5 4 14" xfId="3073"/>
    <cellStyle name="40% - Énfasis5 4 2" xfId="3074"/>
    <cellStyle name="40% - Énfasis5 4 3" xfId="3075"/>
    <cellStyle name="40% - Énfasis5 4 4" xfId="3076"/>
    <cellStyle name="40% - Énfasis5 4 5" xfId="3077"/>
    <cellStyle name="40% - Énfasis5 4 6" xfId="3078"/>
    <cellStyle name="40% - Énfasis5 4 7" xfId="3079"/>
    <cellStyle name="40% - Énfasis5 4 8" xfId="3080"/>
    <cellStyle name="40% - Énfasis5 4 9" xfId="3081"/>
    <cellStyle name="40% - Énfasis5 5" xfId="3082"/>
    <cellStyle name="40% - Énfasis5 5 10" xfId="3083"/>
    <cellStyle name="40% - Énfasis5 5 11" xfId="3084"/>
    <cellStyle name="40% - Énfasis5 5 12" xfId="3085"/>
    <cellStyle name="40% - Énfasis5 5 13" xfId="3086"/>
    <cellStyle name="40% - Énfasis5 5 14" xfId="3087"/>
    <cellStyle name="40% - Énfasis5 5 2" xfId="3088"/>
    <cellStyle name="40% - Énfasis5 5 3" xfId="3089"/>
    <cellStyle name="40% - Énfasis5 5 4" xfId="3090"/>
    <cellStyle name="40% - Énfasis5 5 5" xfId="3091"/>
    <cellStyle name="40% - Énfasis5 5 6" xfId="3092"/>
    <cellStyle name="40% - Énfasis5 5 7" xfId="3093"/>
    <cellStyle name="40% - Énfasis5 5 8" xfId="3094"/>
    <cellStyle name="40% - Énfasis5 5 9" xfId="3095"/>
    <cellStyle name="40% - Énfasis5 6" xfId="3096"/>
    <cellStyle name="40% - Énfasis5 7" xfId="3097"/>
    <cellStyle name="40% - Énfasis5 8" xfId="8370"/>
    <cellStyle name="40% - Énfasis5 9" xfId="8371"/>
    <cellStyle name="40% - Énfasis6 10" xfId="8372"/>
    <cellStyle name="40% - Énfasis6 11" xfId="8373"/>
    <cellStyle name="40% - Énfasis6 12" xfId="8374"/>
    <cellStyle name="40% - Énfasis6 13" xfId="8375"/>
    <cellStyle name="40% - Énfasis6 14" xfId="8376"/>
    <cellStyle name="40% - Énfasis6 15" xfId="8377"/>
    <cellStyle name="40% - Énfasis6 16" xfId="8378"/>
    <cellStyle name="40% - Énfasis6 17" xfId="8379"/>
    <cellStyle name="40% - Énfasis6 2" xfId="3098"/>
    <cellStyle name="40% - Énfasis6 2 10" xfId="3099"/>
    <cellStyle name="40% - Énfasis6 2 11" xfId="3100"/>
    <cellStyle name="40% - Énfasis6 2 12" xfId="3101"/>
    <cellStyle name="40% - Énfasis6 2 13" xfId="3102"/>
    <cellStyle name="40% - Énfasis6 2 14" xfId="3103"/>
    <cellStyle name="40% - Énfasis6 2 15" xfId="8380"/>
    <cellStyle name="40% - Énfasis6 2 16" xfId="8381"/>
    <cellStyle name="40% - Énfasis6 2 17" xfId="8382"/>
    <cellStyle name="40% - Énfasis6 2 2" xfId="3104"/>
    <cellStyle name="40% - Énfasis6 2 3" xfId="3105"/>
    <cellStyle name="40% - Énfasis6 2 4" xfId="3106"/>
    <cellStyle name="40% - Énfasis6 2 5" xfId="3107"/>
    <cellStyle name="40% - Énfasis6 2 6" xfId="3108"/>
    <cellStyle name="40% - Énfasis6 2 7" xfId="3109"/>
    <cellStyle name="40% - Énfasis6 2 8" xfId="3110"/>
    <cellStyle name="40% - Énfasis6 2 9" xfId="3111"/>
    <cellStyle name="40% - Énfasis6 3" xfId="3112"/>
    <cellStyle name="40% - Énfasis6 3 10" xfId="3113"/>
    <cellStyle name="40% - Énfasis6 3 11" xfId="3114"/>
    <cellStyle name="40% - Énfasis6 3 12" xfId="3115"/>
    <cellStyle name="40% - Énfasis6 3 13" xfId="3116"/>
    <cellStyle name="40% - Énfasis6 3 14" xfId="3117"/>
    <cellStyle name="40% - Énfasis6 3 2" xfId="3118"/>
    <cellStyle name="40% - Énfasis6 3 3" xfId="3119"/>
    <cellStyle name="40% - Énfasis6 3 4" xfId="3120"/>
    <cellStyle name="40% - Énfasis6 3 5" xfId="3121"/>
    <cellStyle name="40% - Énfasis6 3 6" xfId="3122"/>
    <cellStyle name="40% - Énfasis6 3 7" xfId="3123"/>
    <cellStyle name="40% - Énfasis6 3 8" xfId="3124"/>
    <cellStyle name="40% - Énfasis6 3 9" xfId="3125"/>
    <cellStyle name="40% - Énfasis6 4" xfId="3126"/>
    <cellStyle name="40% - Énfasis6 4 10" xfId="3127"/>
    <cellStyle name="40% - Énfasis6 4 11" xfId="3128"/>
    <cellStyle name="40% - Énfasis6 4 12" xfId="3129"/>
    <cellStyle name="40% - Énfasis6 4 13" xfId="3130"/>
    <cellStyle name="40% - Énfasis6 4 14" xfId="3131"/>
    <cellStyle name="40% - Énfasis6 4 2" xfId="3132"/>
    <cellStyle name="40% - Énfasis6 4 3" xfId="3133"/>
    <cellStyle name="40% - Énfasis6 4 4" xfId="3134"/>
    <cellStyle name="40% - Énfasis6 4 5" xfId="3135"/>
    <cellStyle name="40% - Énfasis6 4 6" xfId="3136"/>
    <cellStyle name="40% - Énfasis6 4 7" xfId="3137"/>
    <cellStyle name="40% - Énfasis6 4 8" xfId="3138"/>
    <cellStyle name="40% - Énfasis6 4 9" xfId="3139"/>
    <cellStyle name="40% - Énfasis6 5" xfId="3140"/>
    <cellStyle name="40% - Énfasis6 5 10" xfId="3141"/>
    <cellStyle name="40% - Énfasis6 5 11" xfId="3142"/>
    <cellStyle name="40% - Énfasis6 5 12" xfId="3143"/>
    <cellStyle name="40% - Énfasis6 5 13" xfId="3144"/>
    <cellStyle name="40% - Énfasis6 5 14" xfId="3145"/>
    <cellStyle name="40% - Énfasis6 5 2" xfId="3146"/>
    <cellStyle name="40% - Énfasis6 5 3" xfId="3147"/>
    <cellStyle name="40% - Énfasis6 5 4" xfId="3148"/>
    <cellStyle name="40% - Énfasis6 5 5" xfId="3149"/>
    <cellStyle name="40% - Énfasis6 5 6" xfId="3150"/>
    <cellStyle name="40% - Énfasis6 5 7" xfId="3151"/>
    <cellStyle name="40% - Énfasis6 5 8" xfId="3152"/>
    <cellStyle name="40% - Énfasis6 5 9" xfId="3153"/>
    <cellStyle name="40% - Énfasis6 6" xfId="3154"/>
    <cellStyle name="40% - Énfasis6 7" xfId="3155"/>
    <cellStyle name="40% - Énfasis6 8" xfId="8383"/>
    <cellStyle name="40% - Énfasis6 9" xfId="8384"/>
    <cellStyle name="56,7" xfId="3156"/>
    <cellStyle name="6" xfId="3157"/>
    <cellStyle name="6_C12-09-04" xfId="3158"/>
    <cellStyle name="6_C12-2005-01" xfId="3159"/>
    <cellStyle name="6_C12-2005-02" xfId="3160"/>
    <cellStyle name="6_C12-2005-04" xfId="3161"/>
    <cellStyle name="6_Classeur1" xfId="3162"/>
    <cellStyle name="6_doc fp" xfId="3163"/>
    <cellStyle name="6_Flash" xfId="3164"/>
    <cellStyle name="6_FLASH (3)" xfId="3165"/>
    <cellStyle name="6_FLASH NORDNET 2005-02" xfId="3166"/>
    <cellStyle name="60 % - Accent1" xfId="3167"/>
    <cellStyle name="60 % - Accent2" xfId="3168"/>
    <cellStyle name="60 % - Accent3" xfId="3169"/>
    <cellStyle name="60 % - Accent4" xfId="3170"/>
    <cellStyle name="60 % - Accent5" xfId="3171"/>
    <cellStyle name="60 % - Accent6" xfId="3172"/>
    <cellStyle name="60% - Accent1" xfId="3173"/>
    <cellStyle name="60% - Accent1 10" xfId="8385"/>
    <cellStyle name="60% - Accent1 11" xfId="8386"/>
    <cellStyle name="60% - Accent1 12" xfId="8387"/>
    <cellStyle name="60% - Accent1 13" xfId="8388"/>
    <cellStyle name="60% - Accent1 14" xfId="8389"/>
    <cellStyle name="60% - Accent1 15" xfId="8390"/>
    <cellStyle name="60% - Accent1 16" xfId="8391"/>
    <cellStyle name="60% - Accent1 17" xfId="8392"/>
    <cellStyle name="60% - Accent1 2" xfId="3174"/>
    <cellStyle name="60% - Accent1 2 2" xfId="9263"/>
    <cellStyle name="60% - Accent1 3" xfId="8393"/>
    <cellStyle name="60% - Accent1 3 2" xfId="9264"/>
    <cellStyle name="60% - Accent1 4" xfId="8394"/>
    <cellStyle name="60% - Accent1 4 2" xfId="9265"/>
    <cellStyle name="60% - Accent1 5" xfId="8395"/>
    <cellStyle name="60% - Accent1 5 2" xfId="9266"/>
    <cellStyle name="60% - Accent1 6" xfId="8396"/>
    <cellStyle name="60% - Accent1 6 2" xfId="9267"/>
    <cellStyle name="60% - Accent1 7" xfId="8397"/>
    <cellStyle name="60% - Accent1 8" xfId="8398"/>
    <cellStyle name="60% - Accent1 9" xfId="8399"/>
    <cellStyle name="60% - Accent2" xfId="3175"/>
    <cellStyle name="60% - Accent2 2" xfId="3176"/>
    <cellStyle name="60% - Accent2 2 10" xfId="8400"/>
    <cellStyle name="60% - Accent2 2 11" xfId="8401"/>
    <cellStyle name="60% - Accent2 2 12" xfId="8402"/>
    <cellStyle name="60% - Accent2 2 13" xfId="8403"/>
    <cellStyle name="60% - Accent2 2 14" xfId="8404"/>
    <cellStyle name="60% - Accent2 2 15" xfId="8405"/>
    <cellStyle name="60% - Accent2 2 16" xfId="9268"/>
    <cellStyle name="60% - Accent2 2 2" xfId="8406"/>
    <cellStyle name="60% - Accent2 2 3" xfId="8407"/>
    <cellStyle name="60% - Accent2 2 4" xfId="8408"/>
    <cellStyle name="60% - Accent2 2 5" xfId="8409"/>
    <cellStyle name="60% - Accent2 2 6" xfId="8410"/>
    <cellStyle name="60% - Accent2 2 7" xfId="8411"/>
    <cellStyle name="60% - Accent2 2 8" xfId="8412"/>
    <cellStyle name="60% - Accent2 2 9" xfId="8413"/>
    <cellStyle name="60% - Accent2 3" xfId="9269"/>
    <cellStyle name="60% - Accent2 4" xfId="9270"/>
    <cellStyle name="60% - Accent2 5" xfId="9271"/>
    <cellStyle name="60% - Accent2 6" xfId="9272"/>
    <cellStyle name="60% - Accent3" xfId="3177"/>
    <cellStyle name="60% - Accent3 2" xfId="3178"/>
    <cellStyle name="60% - Accent3 2 10" xfId="8414"/>
    <cellStyle name="60% - Accent3 2 11" xfId="8415"/>
    <cellStyle name="60% - Accent3 2 12" xfId="8416"/>
    <cellStyle name="60% - Accent3 2 13" xfId="8417"/>
    <cellStyle name="60% - Accent3 2 14" xfId="8418"/>
    <cellStyle name="60% - Accent3 2 15" xfId="8419"/>
    <cellStyle name="60% - Accent3 2 2" xfId="8420"/>
    <cellStyle name="60% - Accent3 2 3" xfId="8421"/>
    <cellStyle name="60% - Accent3 2 4" xfId="8422"/>
    <cellStyle name="60% - Accent3 2 5" xfId="8423"/>
    <cellStyle name="60% - Accent3 2 6" xfId="8424"/>
    <cellStyle name="60% - Accent3 2 7" xfId="8425"/>
    <cellStyle name="60% - Accent3 2 8" xfId="8426"/>
    <cellStyle name="60% - Accent3 2 9" xfId="8427"/>
    <cellStyle name="60% - Accent3 3" xfId="8428"/>
    <cellStyle name="60% - Accent3 4" xfId="9273"/>
    <cellStyle name="60% - Accent3 5" xfId="9274"/>
    <cellStyle name="60% - Accent3 6" xfId="9275"/>
    <cellStyle name="60% - Accent4" xfId="3179"/>
    <cellStyle name="60% - Accent4 2" xfId="3180"/>
    <cellStyle name="60% - Accent4 2 10" xfId="8429"/>
    <cellStyle name="60% - Accent4 2 11" xfId="8430"/>
    <cellStyle name="60% - Accent4 2 12" xfId="8431"/>
    <cellStyle name="60% - Accent4 2 13" xfId="8432"/>
    <cellStyle name="60% - Accent4 2 14" xfId="8433"/>
    <cellStyle name="60% - Accent4 2 15" xfId="8434"/>
    <cellStyle name="60% - Accent4 2 2" xfId="8435"/>
    <cellStyle name="60% - Accent4 2 3" xfId="8436"/>
    <cellStyle name="60% - Accent4 2 4" xfId="8437"/>
    <cellStyle name="60% - Accent4 2 5" xfId="8438"/>
    <cellStyle name="60% - Accent4 2 6" xfId="8439"/>
    <cellStyle name="60% - Accent4 2 7" xfId="8440"/>
    <cellStyle name="60% - Accent4 2 8" xfId="8441"/>
    <cellStyle name="60% - Accent4 2 9" xfId="8442"/>
    <cellStyle name="60% - Accent4 3" xfId="8443"/>
    <cellStyle name="60% - Accent4 4" xfId="9276"/>
    <cellStyle name="60% - Accent4 5" xfId="9277"/>
    <cellStyle name="60% - Accent4 6" xfId="9278"/>
    <cellStyle name="60% - Accent5" xfId="3181"/>
    <cellStyle name="60% - Accent5 2" xfId="3182"/>
    <cellStyle name="60% - Accent5 2 10" xfId="8444"/>
    <cellStyle name="60% - Accent5 2 11" xfId="8445"/>
    <cellStyle name="60% - Accent5 2 12" xfId="8446"/>
    <cellStyle name="60% - Accent5 2 13" xfId="8447"/>
    <cellStyle name="60% - Accent5 2 14" xfId="8448"/>
    <cellStyle name="60% - Accent5 2 15" xfId="8449"/>
    <cellStyle name="60% - Accent5 2 2" xfId="8450"/>
    <cellStyle name="60% - Accent5 2 3" xfId="8451"/>
    <cellStyle name="60% - Accent5 2 4" xfId="8452"/>
    <cellStyle name="60% - Accent5 2 5" xfId="8453"/>
    <cellStyle name="60% - Accent5 2 6" xfId="8454"/>
    <cellStyle name="60% - Accent5 2 7" xfId="8455"/>
    <cellStyle name="60% - Accent5 2 8" xfId="8456"/>
    <cellStyle name="60% - Accent5 2 9" xfId="8457"/>
    <cellStyle name="60% - Accent5 3" xfId="9279"/>
    <cellStyle name="60% - Accent5 4" xfId="9280"/>
    <cellStyle name="60% - Accent5 5" xfId="9281"/>
    <cellStyle name="60% - Accent5 6" xfId="9282"/>
    <cellStyle name="60% - Accent6" xfId="3183"/>
    <cellStyle name="60% - Accent6 2" xfId="3184"/>
    <cellStyle name="60% - Accent6 2 10" xfId="8458"/>
    <cellStyle name="60% - Accent6 2 11" xfId="8459"/>
    <cellStyle name="60% - Accent6 2 12" xfId="8460"/>
    <cellStyle name="60% - Accent6 2 13" xfId="8461"/>
    <cellStyle name="60% - Accent6 2 14" xfId="8462"/>
    <cellStyle name="60% - Accent6 2 15" xfId="8463"/>
    <cellStyle name="60% - Accent6 2 16" xfId="9283"/>
    <cellStyle name="60% - Accent6 2 2" xfId="8464"/>
    <cellStyle name="60% - Accent6 2 3" xfId="8465"/>
    <cellStyle name="60% - Accent6 2 4" xfId="8466"/>
    <cellStyle name="60% - Accent6 2 5" xfId="8467"/>
    <cellStyle name="60% - Accent6 2 6" xfId="8468"/>
    <cellStyle name="60% - Accent6 2 7" xfId="8469"/>
    <cellStyle name="60% - Accent6 2 8" xfId="8470"/>
    <cellStyle name="60% - Accent6 2 9" xfId="8471"/>
    <cellStyle name="60% - Accent6 3" xfId="8472"/>
    <cellStyle name="60% - Accent6 4" xfId="9284"/>
    <cellStyle name="60% - Accent6 5" xfId="9285"/>
    <cellStyle name="60% - Accent6 6" xfId="9286"/>
    <cellStyle name="60% - akcent 1" xfId="3185"/>
    <cellStyle name="60% - akcent 2" xfId="3186"/>
    <cellStyle name="60% - akcent 3" xfId="3187"/>
    <cellStyle name="60% - akcent 4" xfId="3188"/>
    <cellStyle name="60% - akcent 5" xfId="3189"/>
    <cellStyle name="60% - akcent 6" xfId="3190"/>
    <cellStyle name="60% - Énfasis1 10" xfId="8473"/>
    <cellStyle name="60% - Énfasis1 11" xfId="8474"/>
    <cellStyle name="60% - Énfasis1 12" xfId="8475"/>
    <cellStyle name="60% - Énfasis1 13" xfId="8476"/>
    <cellStyle name="60% - Énfasis1 14" xfId="8477"/>
    <cellStyle name="60% - Énfasis1 15" xfId="8478"/>
    <cellStyle name="60% - Énfasis1 16" xfId="8479"/>
    <cellStyle name="60% - Énfasis1 2" xfId="3191"/>
    <cellStyle name="60% - Énfasis1 2 10" xfId="3192"/>
    <cellStyle name="60% - Énfasis1 2 11" xfId="3193"/>
    <cellStyle name="60% - Énfasis1 2 12" xfId="3194"/>
    <cellStyle name="60% - Énfasis1 2 13" xfId="3195"/>
    <cellStyle name="60% - Énfasis1 2 14" xfId="3196"/>
    <cellStyle name="60% - Énfasis1 2 2" xfId="3197"/>
    <cellStyle name="60% - Énfasis1 2 3" xfId="3198"/>
    <cellStyle name="60% - Énfasis1 2 4" xfId="3199"/>
    <cellStyle name="60% - Énfasis1 2 5" xfId="3200"/>
    <cellStyle name="60% - Énfasis1 2 6" xfId="3201"/>
    <cellStyle name="60% - Énfasis1 2 7" xfId="3202"/>
    <cellStyle name="60% - Énfasis1 2 8" xfId="3203"/>
    <cellStyle name="60% - Énfasis1 2 9" xfId="3204"/>
    <cellStyle name="60% - Énfasis1 3" xfId="3205"/>
    <cellStyle name="60% - Énfasis1 3 10" xfId="3206"/>
    <cellStyle name="60% - Énfasis1 3 11" xfId="3207"/>
    <cellStyle name="60% - Énfasis1 3 12" xfId="3208"/>
    <cellStyle name="60% - Énfasis1 3 13" xfId="3209"/>
    <cellStyle name="60% - Énfasis1 3 14" xfId="3210"/>
    <cellStyle name="60% - Énfasis1 3 2" xfId="3211"/>
    <cellStyle name="60% - Énfasis1 3 3" xfId="3212"/>
    <cellStyle name="60% - Énfasis1 3 4" xfId="3213"/>
    <cellStyle name="60% - Énfasis1 3 5" xfId="3214"/>
    <cellStyle name="60% - Énfasis1 3 6" xfId="3215"/>
    <cellStyle name="60% - Énfasis1 3 7" xfId="3216"/>
    <cellStyle name="60% - Énfasis1 3 8" xfId="3217"/>
    <cellStyle name="60% - Énfasis1 3 9" xfId="3218"/>
    <cellStyle name="60% - Énfasis1 4" xfId="3219"/>
    <cellStyle name="60% - Énfasis1 4 10" xfId="3220"/>
    <cellStyle name="60% - Énfasis1 4 11" xfId="3221"/>
    <cellStyle name="60% - Énfasis1 4 12" xfId="3222"/>
    <cellStyle name="60% - Énfasis1 4 13" xfId="3223"/>
    <cellStyle name="60% - Énfasis1 4 14" xfId="3224"/>
    <cellStyle name="60% - Énfasis1 4 2" xfId="3225"/>
    <cellStyle name="60% - Énfasis1 4 3" xfId="3226"/>
    <cellStyle name="60% - Énfasis1 4 4" xfId="3227"/>
    <cellStyle name="60% - Énfasis1 4 5" xfId="3228"/>
    <cellStyle name="60% - Énfasis1 4 6" xfId="3229"/>
    <cellStyle name="60% - Énfasis1 4 7" xfId="3230"/>
    <cellStyle name="60% - Énfasis1 4 8" xfId="3231"/>
    <cellStyle name="60% - Énfasis1 4 9" xfId="3232"/>
    <cellStyle name="60% - Énfasis1 5" xfId="3233"/>
    <cellStyle name="60% - Énfasis1 5 10" xfId="3234"/>
    <cellStyle name="60% - Énfasis1 5 11" xfId="3235"/>
    <cellStyle name="60% - Énfasis1 5 12" xfId="3236"/>
    <cellStyle name="60% - Énfasis1 5 13" xfId="3237"/>
    <cellStyle name="60% - Énfasis1 5 14" xfId="3238"/>
    <cellStyle name="60% - Énfasis1 5 2" xfId="3239"/>
    <cellStyle name="60% - Énfasis1 5 3" xfId="3240"/>
    <cellStyle name="60% - Énfasis1 5 4" xfId="3241"/>
    <cellStyle name="60% - Énfasis1 5 5" xfId="3242"/>
    <cellStyle name="60% - Énfasis1 5 6" xfId="3243"/>
    <cellStyle name="60% - Énfasis1 5 7" xfId="3244"/>
    <cellStyle name="60% - Énfasis1 5 8" xfId="3245"/>
    <cellStyle name="60% - Énfasis1 5 9" xfId="3246"/>
    <cellStyle name="60% - Énfasis1 6" xfId="3247"/>
    <cellStyle name="60% - Énfasis1 7" xfId="3248"/>
    <cellStyle name="60% - Énfasis1 8" xfId="8480"/>
    <cellStyle name="60% - Énfasis1 9" xfId="8481"/>
    <cellStyle name="60% - Énfasis2 10" xfId="8482"/>
    <cellStyle name="60% - Énfasis2 11" xfId="8483"/>
    <cellStyle name="60% - Énfasis2 12" xfId="8484"/>
    <cellStyle name="60% - Énfasis2 13" xfId="8485"/>
    <cellStyle name="60% - Énfasis2 14" xfId="8486"/>
    <cellStyle name="60% - Énfasis2 15" xfId="8487"/>
    <cellStyle name="60% - Énfasis2 16" xfId="8488"/>
    <cellStyle name="60% - Énfasis2 2" xfId="3249"/>
    <cellStyle name="60% - Énfasis2 2 10" xfId="3250"/>
    <cellStyle name="60% - Énfasis2 2 11" xfId="3251"/>
    <cellStyle name="60% - Énfasis2 2 12" xfId="3252"/>
    <cellStyle name="60% - Énfasis2 2 13" xfId="3253"/>
    <cellStyle name="60% - Énfasis2 2 14" xfId="3254"/>
    <cellStyle name="60% - Énfasis2 2 2" xfId="3255"/>
    <cellStyle name="60% - Énfasis2 2 3" xfId="3256"/>
    <cellStyle name="60% - Énfasis2 2 4" xfId="3257"/>
    <cellStyle name="60% - Énfasis2 2 5" xfId="3258"/>
    <cellStyle name="60% - Énfasis2 2 6" xfId="3259"/>
    <cellStyle name="60% - Énfasis2 2 7" xfId="3260"/>
    <cellStyle name="60% - Énfasis2 2 8" xfId="3261"/>
    <cellStyle name="60% - Énfasis2 2 9" xfId="3262"/>
    <cellStyle name="60% - Énfasis2 3" xfId="3263"/>
    <cellStyle name="60% - Énfasis2 3 10" xfId="3264"/>
    <cellStyle name="60% - Énfasis2 3 11" xfId="3265"/>
    <cellStyle name="60% - Énfasis2 3 12" xfId="3266"/>
    <cellStyle name="60% - Énfasis2 3 13" xfId="3267"/>
    <cellStyle name="60% - Énfasis2 3 14" xfId="3268"/>
    <cellStyle name="60% - Énfasis2 3 2" xfId="3269"/>
    <cellStyle name="60% - Énfasis2 3 3" xfId="3270"/>
    <cellStyle name="60% - Énfasis2 3 4" xfId="3271"/>
    <cellStyle name="60% - Énfasis2 3 5" xfId="3272"/>
    <cellStyle name="60% - Énfasis2 3 6" xfId="3273"/>
    <cellStyle name="60% - Énfasis2 3 7" xfId="3274"/>
    <cellStyle name="60% - Énfasis2 3 8" xfId="3275"/>
    <cellStyle name="60% - Énfasis2 3 9" xfId="3276"/>
    <cellStyle name="60% - Énfasis2 4" xfId="3277"/>
    <cellStyle name="60% - Énfasis2 4 10" xfId="3278"/>
    <cellStyle name="60% - Énfasis2 4 11" xfId="3279"/>
    <cellStyle name="60% - Énfasis2 4 12" xfId="3280"/>
    <cellStyle name="60% - Énfasis2 4 13" xfId="3281"/>
    <cellStyle name="60% - Énfasis2 4 14" xfId="3282"/>
    <cellStyle name="60% - Énfasis2 4 2" xfId="3283"/>
    <cellStyle name="60% - Énfasis2 4 3" xfId="3284"/>
    <cellStyle name="60% - Énfasis2 4 4" xfId="3285"/>
    <cellStyle name="60% - Énfasis2 4 5" xfId="3286"/>
    <cellStyle name="60% - Énfasis2 4 6" xfId="3287"/>
    <cellStyle name="60% - Énfasis2 4 7" xfId="3288"/>
    <cellStyle name="60% - Énfasis2 4 8" xfId="3289"/>
    <cellStyle name="60% - Énfasis2 4 9" xfId="3290"/>
    <cellStyle name="60% - Énfasis2 5" xfId="3291"/>
    <cellStyle name="60% - Énfasis2 5 10" xfId="3292"/>
    <cellStyle name="60% - Énfasis2 5 11" xfId="3293"/>
    <cellStyle name="60% - Énfasis2 5 12" xfId="3294"/>
    <cellStyle name="60% - Énfasis2 5 13" xfId="3295"/>
    <cellStyle name="60% - Énfasis2 5 14" xfId="3296"/>
    <cellStyle name="60% - Énfasis2 5 2" xfId="3297"/>
    <cellStyle name="60% - Énfasis2 5 3" xfId="3298"/>
    <cellStyle name="60% - Énfasis2 5 4" xfId="3299"/>
    <cellStyle name="60% - Énfasis2 5 5" xfId="3300"/>
    <cellStyle name="60% - Énfasis2 5 6" xfId="3301"/>
    <cellStyle name="60% - Énfasis2 5 7" xfId="3302"/>
    <cellStyle name="60% - Énfasis2 5 8" xfId="3303"/>
    <cellStyle name="60% - Énfasis2 5 9" xfId="3304"/>
    <cellStyle name="60% - Énfasis2 6" xfId="3305"/>
    <cellStyle name="60% - Énfasis2 7" xfId="3306"/>
    <cellStyle name="60% - Énfasis2 8" xfId="8489"/>
    <cellStyle name="60% - Énfasis2 9" xfId="8490"/>
    <cellStyle name="60% - Énfasis3 10" xfId="8491"/>
    <cellStyle name="60% - Énfasis3 11" xfId="8492"/>
    <cellStyle name="60% - Énfasis3 12" xfId="8493"/>
    <cellStyle name="60% - Énfasis3 13" xfId="8494"/>
    <cellStyle name="60% - Énfasis3 14" xfId="8495"/>
    <cellStyle name="60% - Énfasis3 15" xfId="8496"/>
    <cellStyle name="60% - Énfasis3 16" xfId="8497"/>
    <cellStyle name="60% - Énfasis3 2" xfId="3307"/>
    <cellStyle name="60% - Énfasis3 2 10" xfId="3308"/>
    <cellStyle name="60% - Énfasis3 2 11" xfId="3309"/>
    <cellStyle name="60% - Énfasis3 2 12" xfId="3310"/>
    <cellStyle name="60% - Énfasis3 2 13" xfId="3311"/>
    <cellStyle name="60% - Énfasis3 2 14" xfId="3312"/>
    <cellStyle name="60% - Énfasis3 2 2" xfId="3313"/>
    <cellStyle name="60% - Énfasis3 2 3" xfId="3314"/>
    <cellStyle name="60% - Énfasis3 2 4" xfId="3315"/>
    <cellStyle name="60% - Énfasis3 2 5" xfId="3316"/>
    <cellStyle name="60% - Énfasis3 2 6" xfId="3317"/>
    <cellStyle name="60% - Énfasis3 2 7" xfId="3318"/>
    <cellStyle name="60% - Énfasis3 2 8" xfId="3319"/>
    <cellStyle name="60% - Énfasis3 2 9" xfId="3320"/>
    <cellStyle name="60% - Énfasis3 3" xfId="3321"/>
    <cellStyle name="60% - Énfasis3 3 10" xfId="3322"/>
    <cellStyle name="60% - Énfasis3 3 11" xfId="3323"/>
    <cellStyle name="60% - Énfasis3 3 12" xfId="3324"/>
    <cellStyle name="60% - Énfasis3 3 13" xfId="3325"/>
    <cellStyle name="60% - Énfasis3 3 14" xfId="3326"/>
    <cellStyle name="60% - Énfasis3 3 2" xfId="3327"/>
    <cellStyle name="60% - Énfasis3 3 3" xfId="3328"/>
    <cellStyle name="60% - Énfasis3 3 4" xfId="3329"/>
    <cellStyle name="60% - Énfasis3 3 5" xfId="3330"/>
    <cellStyle name="60% - Énfasis3 3 6" xfId="3331"/>
    <cellStyle name="60% - Énfasis3 3 7" xfId="3332"/>
    <cellStyle name="60% - Énfasis3 3 8" xfId="3333"/>
    <cellStyle name="60% - Énfasis3 3 9" xfId="3334"/>
    <cellStyle name="60% - Énfasis3 4" xfId="3335"/>
    <cellStyle name="60% - Énfasis3 4 10" xfId="3336"/>
    <cellStyle name="60% - Énfasis3 4 11" xfId="3337"/>
    <cellStyle name="60% - Énfasis3 4 12" xfId="3338"/>
    <cellStyle name="60% - Énfasis3 4 13" xfId="3339"/>
    <cellStyle name="60% - Énfasis3 4 14" xfId="3340"/>
    <cellStyle name="60% - Énfasis3 4 2" xfId="3341"/>
    <cellStyle name="60% - Énfasis3 4 3" xfId="3342"/>
    <cellStyle name="60% - Énfasis3 4 4" xfId="3343"/>
    <cellStyle name="60% - Énfasis3 4 5" xfId="3344"/>
    <cellStyle name="60% - Énfasis3 4 6" xfId="3345"/>
    <cellStyle name="60% - Énfasis3 4 7" xfId="3346"/>
    <cellStyle name="60% - Énfasis3 4 8" xfId="3347"/>
    <cellStyle name="60% - Énfasis3 4 9" xfId="3348"/>
    <cellStyle name="60% - Énfasis3 5" xfId="3349"/>
    <cellStyle name="60% - Énfasis3 5 10" xfId="3350"/>
    <cellStyle name="60% - Énfasis3 5 11" xfId="3351"/>
    <cellStyle name="60% - Énfasis3 5 12" xfId="3352"/>
    <cellStyle name="60% - Énfasis3 5 13" xfId="3353"/>
    <cellStyle name="60% - Énfasis3 5 14" xfId="3354"/>
    <cellStyle name="60% - Énfasis3 5 2" xfId="3355"/>
    <cellStyle name="60% - Énfasis3 5 3" xfId="3356"/>
    <cellStyle name="60% - Énfasis3 5 4" xfId="3357"/>
    <cellStyle name="60% - Énfasis3 5 5" xfId="3358"/>
    <cellStyle name="60% - Énfasis3 5 6" xfId="3359"/>
    <cellStyle name="60% - Énfasis3 5 7" xfId="3360"/>
    <cellStyle name="60% - Énfasis3 5 8" xfId="3361"/>
    <cellStyle name="60% - Énfasis3 5 9" xfId="3362"/>
    <cellStyle name="60% - Énfasis3 6" xfId="3363"/>
    <cellStyle name="60% - Énfasis3 7" xfId="3364"/>
    <cellStyle name="60% - Énfasis3 8" xfId="8498"/>
    <cellStyle name="60% - Énfasis3 9" xfId="8499"/>
    <cellStyle name="60% - Énfasis4 10" xfId="8500"/>
    <cellStyle name="60% - Énfasis4 11" xfId="8501"/>
    <cellStyle name="60% - Énfasis4 12" xfId="8502"/>
    <cellStyle name="60% - Énfasis4 13" xfId="8503"/>
    <cellStyle name="60% - Énfasis4 14" xfId="8504"/>
    <cellStyle name="60% - Énfasis4 15" xfId="8505"/>
    <cellStyle name="60% - Énfasis4 16" xfId="8506"/>
    <cellStyle name="60% - Énfasis4 2" xfId="3365"/>
    <cellStyle name="60% - Énfasis4 2 10" xfId="3366"/>
    <cellStyle name="60% - Énfasis4 2 11" xfId="3367"/>
    <cellStyle name="60% - Énfasis4 2 12" xfId="3368"/>
    <cellStyle name="60% - Énfasis4 2 13" xfId="3369"/>
    <cellStyle name="60% - Énfasis4 2 14" xfId="3370"/>
    <cellStyle name="60% - Énfasis4 2 2" xfId="3371"/>
    <cellStyle name="60% - Énfasis4 2 3" xfId="3372"/>
    <cellStyle name="60% - Énfasis4 2 4" xfId="3373"/>
    <cellStyle name="60% - Énfasis4 2 5" xfId="3374"/>
    <cellStyle name="60% - Énfasis4 2 6" xfId="3375"/>
    <cellStyle name="60% - Énfasis4 2 7" xfId="3376"/>
    <cellStyle name="60% - Énfasis4 2 8" xfId="3377"/>
    <cellStyle name="60% - Énfasis4 2 9" xfId="3378"/>
    <cellStyle name="60% - Énfasis4 3" xfId="3379"/>
    <cellStyle name="60% - Énfasis4 3 10" xfId="3380"/>
    <cellStyle name="60% - Énfasis4 3 11" xfId="3381"/>
    <cellStyle name="60% - Énfasis4 3 12" xfId="3382"/>
    <cellStyle name="60% - Énfasis4 3 13" xfId="3383"/>
    <cellStyle name="60% - Énfasis4 3 14" xfId="3384"/>
    <cellStyle name="60% - Énfasis4 3 2" xfId="3385"/>
    <cellStyle name="60% - Énfasis4 3 3" xfId="3386"/>
    <cellStyle name="60% - Énfasis4 3 4" xfId="3387"/>
    <cellStyle name="60% - Énfasis4 3 5" xfId="3388"/>
    <cellStyle name="60% - Énfasis4 3 6" xfId="3389"/>
    <cellStyle name="60% - Énfasis4 3 7" xfId="3390"/>
    <cellStyle name="60% - Énfasis4 3 8" xfId="3391"/>
    <cellStyle name="60% - Énfasis4 3 9" xfId="3392"/>
    <cellStyle name="60% - Énfasis4 4" xfId="3393"/>
    <cellStyle name="60% - Énfasis4 4 10" xfId="3394"/>
    <cellStyle name="60% - Énfasis4 4 11" xfId="3395"/>
    <cellStyle name="60% - Énfasis4 4 12" xfId="3396"/>
    <cellStyle name="60% - Énfasis4 4 13" xfId="3397"/>
    <cellStyle name="60% - Énfasis4 4 14" xfId="3398"/>
    <cellStyle name="60% - Énfasis4 4 2" xfId="3399"/>
    <cellStyle name="60% - Énfasis4 4 3" xfId="3400"/>
    <cellStyle name="60% - Énfasis4 4 4" xfId="3401"/>
    <cellStyle name="60% - Énfasis4 4 5" xfId="3402"/>
    <cellStyle name="60% - Énfasis4 4 6" xfId="3403"/>
    <cellStyle name="60% - Énfasis4 4 7" xfId="3404"/>
    <cellStyle name="60% - Énfasis4 4 8" xfId="3405"/>
    <cellStyle name="60% - Énfasis4 4 9" xfId="3406"/>
    <cellStyle name="60% - Énfasis4 5" xfId="3407"/>
    <cellStyle name="60% - Énfasis4 5 10" xfId="3408"/>
    <cellStyle name="60% - Énfasis4 5 11" xfId="3409"/>
    <cellStyle name="60% - Énfasis4 5 12" xfId="3410"/>
    <cellStyle name="60% - Énfasis4 5 13" xfId="3411"/>
    <cellStyle name="60% - Énfasis4 5 14" xfId="3412"/>
    <cellStyle name="60% - Énfasis4 5 2" xfId="3413"/>
    <cellStyle name="60% - Énfasis4 5 3" xfId="3414"/>
    <cellStyle name="60% - Énfasis4 5 4" xfId="3415"/>
    <cellStyle name="60% - Énfasis4 5 5" xfId="3416"/>
    <cellStyle name="60% - Énfasis4 5 6" xfId="3417"/>
    <cellStyle name="60% - Énfasis4 5 7" xfId="3418"/>
    <cellStyle name="60% - Énfasis4 5 8" xfId="3419"/>
    <cellStyle name="60% - Énfasis4 5 9" xfId="3420"/>
    <cellStyle name="60% - Énfasis4 6" xfId="3421"/>
    <cellStyle name="60% - Énfasis4 7" xfId="3422"/>
    <cellStyle name="60% - Énfasis4 8" xfId="8507"/>
    <cellStyle name="60% - Énfasis4 9" xfId="8508"/>
    <cellStyle name="60% - Énfasis5 10" xfId="8509"/>
    <cellStyle name="60% - Énfasis5 11" xfId="8510"/>
    <cellStyle name="60% - Énfasis5 12" xfId="8511"/>
    <cellStyle name="60% - Énfasis5 13" xfId="8512"/>
    <cellStyle name="60% - Énfasis5 14" xfId="8513"/>
    <cellStyle name="60% - Énfasis5 15" xfId="8514"/>
    <cellStyle name="60% - Énfasis5 16" xfId="8515"/>
    <cellStyle name="60% - Énfasis5 2" xfId="3423"/>
    <cellStyle name="60% - Énfasis5 2 10" xfId="3424"/>
    <cellStyle name="60% - Énfasis5 2 11" xfId="3425"/>
    <cellStyle name="60% - Énfasis5 2 12" xfId="3426"/>
    <cellStyle name="60% - Énfasis5 2 13" xfId="3427"/>
    <cellStyle name="60% - Énfasis5 2 14" xfId="3428"/>
    <cellStyle name="60% - Énfasis5 2 2" xfId="3429"/>
    <cellStyle name="60% - Énfasis5 2 3" xfId="3430"/>
    <cellStyle name="60% - Énfasis5 2 4" xfId="3431"/>
    <cellStyle name="60% - Énfasis5 2 5" xfId="3432"/>
    <cellStyle name="60% - Énfasis5 2 6" xfId="3433"/>
    <cellStyle name="60% - Énfasis5 2 7" xfId="3434"/>
    <cellStyle name="60% - Énfasis5 2 8" xfId="3435"/>
    <cellStyle name="60% - Énfasis5 2 9" xfId="3436"/>
    <cellStyle name="60% - Énfasis5 3" xfId="3437"/>
    <cellStyle name="60% - Énfasis5 3 10" xfId="3438"/>
    <cellStyle name="60% - Énfasis5 3 11" xfId="3439"/>
    <cellStyle name="60% - Énfasis5 3 12" xfId="3440"/>
    <cellStyle name="60% - Énfasis5 3 13" xfId="3441"/>
    <cellStyle name="60% - Énfasis5 3 14" xfId="3442"/>
    <cellStyle name="60% - Énfasis5 3 2" xfId="3443"/>
    <cellStyle name="60% - Énfasis5 3 3" xfId="3444"/>
    <cellStyle name="60% - Énfasis5 3 4" xfId="3445"/>
    <cellStyle name="60% - Énfasis5 3 5" xfId="3446"/>
    <cellStyle name="60% - Énfasis5 3 6" xfId="3447"/>
    <cellStyle name="60% - Énfasis5 3 7" xfId="3448"/>
    <cellStyle name="60% - Énfasis5 3 8" xfId="3449"/>
    <cellStyle name="60% - Énfasis5 3 9" xfId="3450"/>
    <cellStyle name="60% - Énfasis5 4" xfId="3451"/>
    <cellStyle name="60% - Énfasis5 4 10" xfId="3452"/>
    <cellStyle name="60% - Énfasis5 4 11" xfId="3453"/>
    <cellStyle name="60% - Énfasis5 4 12" xfId="3454"/>
    <cellStyle name="60% - Énfasis5 4 13" xfId="3455"/>
    <cellStyle name="60% - Énfasis5 4 14" xfId="3456"/>
    <cellStyle name="60% - Énfasis5 4 2" xfId="3457"/>
    <cellStyle name="60% - Énfasis5 4 3" xfId="3458"/>
    <cellStyle name="60% - Énfasis5 4 4" xfId="3459"/>
    <cellStyle name="60% - Énfasis5 4 5" xfId="3460"/>
    <cellStyle name="60% - Énfasis5 4 6" xfId="3461"/>
    <cellStyle name="60% - Énfasis5 4 7" xfId="3462"/>
    <cellStyle name="60% - Énfasis5 4 8" xfId="3463"/>
    <cellStyle name="60% - Énfasis5 4 9" xfId="3464"/>
    <cellStyle name="60% - Énfasis5 5" xfId="3465"/>
    <cellStyle name="60% - Énfasis5 5 10" xfId="3466"/>
    <cellStyle name="60% - Énfasis5 5 11" xfId="3467"/>
    <cellStyle name="60% - Énfasis5 5 12" xfId="3468"/>
    <cellStyle name="60% - Énfasis5 5 13" xfId="3469"/>
    <cellStyle name="60% - Énfasis5 5 14" xfId="3470"/>
    <cellStyle name="60% - Énfasis5 5 2" xfId="3471"/>
    <cellStyle name="60% - Énfasis5 5 3" xfId="3472"/>
    <cellStyle name="60% - Énfasis5 5 4" xfId="3473"/>
    <cellStyle name="60% - Énfasis5 5 5" xfId="3474"/>
    <cellStyle name="60% - Énfasis5 5 6" xfId="3475"/>
    <cellStyle name="60% - Énfasis5 5 7" xfId="3476"/>
    <cellStyle name="60% - Énfasis5 5 8" xfId="3477"/>
    <cellStyle name="60% - Énfasis5 5 9" xfId="3478"/>
    <cellStyle name="60% - Énfasis5 6" xfId="3479"/>
    <cellStyle name="60% - Énfasis5 7" xfId="3480"/>
    <cellStyle name="60% - Énfasis5 8" xfId="8516"/>
    <cellStyle name="60% - Énfasis5 9" xfId="8517"/>
    <cellStyle name="60% - Énfasis6 10" xfId="8518"/>
    <cellStyle name="60% - Énfasis6 11" xfId="8519"/>
    <cellStyle name="60% - Énfasis6 12" xfId="8520"/>
    <cellStyle name="60% - Énfasis6 13" xfId="8521"/>
    <cellStyle name="60% - Énfasis6 14" xfId="8522"/>
    <cellStyle name="60% - Énfasis6 15" xfId="8523"/>
    <cellStyle name="60% - Énfasis6 16" xfId="8524"/>
    <cellStyle name="60% - Énfasis6 2" xfId="3481"/>
    <cellStyle name="60% - Énfasis6 2 10" xfId="3482"/>
    <cellStyle name="60% - Énfasis6 2 11" xfId="3483"/>
    <cellStyle name="60% - Énfasis6 2 12" xfId="3484"/>
    <cellStyle name="60% - Énfasis6 2 13" xfId="3485"/>
    <cellStyle name="60% - Énfasis6 2 14" xfId="3486"/>
    <cellStyle name="60% - Énfasis6 2 2" xfId="3487"/>
    <cellStyle name="60% - Énfasis6 2 3" xfId="3488"/>
    <cellStyle name="60% - Énfasis6 2 4" xfId="3489"/>
    <cellStyle name="60% - Énfasis6 2 5" xfId="3490"/>
    <cellStyle name="60% - Énfasis6 2 6" xfId="3491"/>
    <cellStyle name="60% - Énfasis6 2 7" xfId="3492"/>
    <cellStyle name="60% - Énfasis6 2 8" xfId="3493"/>
    <cellStyle name="60% - Énfasis6 2 9" xfId="3494"/>
    <cellStyle name="60% - Énfasis6 3" xfId="3495"/>
    <cellStyle name="60% - Énfasis6 3 10" xfId="3496"/>
    <cellStyle name="60% - Énfasis6 3 11" xfId="3497"/>
    <cellStyle name="60% - Énfasis6 3 12" xfId="3498"/>
    <cellStyle name="60% - Énfasis6 3 13" xfId="3499"/>
    <cellStyle name="60% - Énfasis6 3 14" xfId="3500"/>
    <cellStyle name="60% - Énfasis6 3 2" xfId="3501"/>
    <cellStyle name="60% - Énfasis6 3 3" xfId="3502"/>
    <cellStyle name="60% - Énfasis6 3 4" xfId="3503"/>
    <cellStyle name="60% - Énfasis6 3 5" xfId="3504"/>
    <cellStyle name="60% - Énfasis6 3 6" xfId="3505"/>
    <cellStyle name="60% - Énfasis6 3 7" xfId="3506"/>
    <cellStyle name="60% - Énfasis6 3 8" xfId="3507"/>
    <cellStyle name="60% - Énfasis6 3 9" xfId="3508"/>
    <cellStyle name="60% - Énfasis6 4" xfId="3509"/>
    <cellStyle name="60% - Énfasis6 4 10" xfId="3510"/>
    <cellStyle name="60% - Énfasis6 4 11" xfId="3511"/>
    <cellStyle name="60% - Énfasis6 4 12" xfId="3512"/>
    <cellStyle name="60% - Énfasis6 4 13" xfId="3513"/>
    <cellStyle name="60% - Énfasis6 4 14" xfId="3514"/>
    <cellStyle name="60% - Énfasis6 4 2" xfId="3515"/>
    <cellStyle name="60% - Énfasis6 4 3" xfId="3516"/>
    <cellStyle name="60% - Énfasis6 4 4" xfId="3517"/>
    <cellStyle name="60% - Énfasis6 4 5" xfId="3518"/>
    <cellStyle name="60% - Énfasis6 4 6" xfId="3519"/>
    <cellStyle name="60% - Énfasis6 4 7" xfId="3520"/>
    <cellStyle name="60% - Énfasis6 4 8" xfId="3521"/>
    <cellStyle name="60% - Énfasis6 4 9" xfId="3522"/>
    <cellStyle name="60% - Énfasis6 5" xfId="3523"/>
    <cellStyle name="60% - Énfasis6 5 10" xfId="3524"/>
    <cellStyle name="60% - Énfasis6 5 11" xfId="3525"/>
    <cellStyle name="60% - Énfasis6 5 12" xfId="3526"/>
    <cellStyle name="60% - Énfasis6 5 13" xfId="3527"/>
    <cellStyle name="60% - Énfasis6 5 14" xfId="3528"/>
    <cellStyle name="60% - Énfasis6 5 2" xfId="3529"/>
    <cellStyle name="60% - Énfasis6 5 3" xfId="3530"/>
    <cellStyle name="60% - Énfasis6 5 4" xfId="3531"/>
    <cellStyle name="60% - Énfasis6 5 5" xfId="3532"/>
    <cellStyle name="60% - Énfasis6 5 6" xfId="3533"/>
    <cellStyle name="60% - Énfasis6 5 7" xfId="3534"/>
    <cellStyle name="60% - Énfasis6 5 8" xfId="3535"/>
    <cellStyle name="60% - Énfasis6 5 9" xfId="3536"/>
    <cellStyle name="60% - Énfasis6 6" xfId="3537"/>
    <cellStyle name="60% - Énfasis6 7" xfId="3538"/>
    <cellStyle name="60% - Énfasis6 8" xfId="8525"/>
    <cellStyle name="60% - Énfasis6 9" xfId="8526"/>
    <cellStyle name="6mal" xfId="3539"/>
    <cellStyle name="9" xfId="3540"/>
    <cellStyle name="A3 297 x 420 mm" xfId="3541"/>
    <cellStyle name="A3 297 x 420 mm 2" xfId="3542"/>
    <cellStyle name="A3 297 x 420 mm 2 2" xfId="3543"/>
    <cellStyle name="A3 297 x 420 mm 3" xfId="3544"/>
    <cellStyle name="A3 297 x 420 mm 3 2" xfId="3545"/>
    <cellStyle name="aaa" xfId="3546"/>
    <cellStyle name="Accent1" xfId="3547"/>
    <cellStyle name="Accent1 2" xfId="3548"/>
    <cellStyle name="Accent1 2 10" xfId="8527"/>
    <cellStyle name="Accent1 2 11" xfId="8528"/>
    <cellStyle name="Accent1 2 12" xfId="8529"/>
    <cellStyle name="Accent1 2 13" xfId="8530"/>
    <cellStyle name="Accent1 2 14" xfId="8531"/>
    <cellStyle name="Accent1 2 15" xfId="8532"/>
    <cellStyle name="Accent1 2 2" xfId="8533"/>
    <cellStyle name="Accent1 2 3" xfId="8534"/>
    <cellStyle name="Accent1 2 4" xfId="8535"/>
    <cellStyle name="Accent1 2 5" xfId="8536"/>
    <cellStyle name="Accent1 2 6" xfId="8537"/>
    <cellStyle name="Accent1 2 7" xfId="8538"/>
    <cellStyle name="Accent1 2 8" xfId="8539"/>
    <cellStyle name="Accent1 2 9" xfId="8540"/>
    <cellStyle name="Accent1 3" xfId="8541"/>
    <cellStyle name="Accent1 4" xfId="9287"/>
    <cellStyle name="Accent1 5" xfId="9288"/>
    <cellStyle name="Accent1 6" xfId="9289"/>
    <cellStyle name="Accent2" xfId="3549"/>
    <cellStyle name="Accent2 2" xfId="3550"/>
    <cellStyle name="Accent2 2 10" xfId="8542"/>
    <cellStyle name="Accent2 2 11" xfId="8543"/>
    <cellStyle name="Accent2 2 12" xfId="8544"/>
    <cellStyle name="Accent2 2 13" xfId="8545"/>
    <cellStyle name="Accent2 2 14" xfId="8546"/>
    <cellStyle name="Accent2 2 15" xfId="8547"/>
    <cellStyle name="Accent2 2 2" xfId="8548"/>
    <cellStyle name="Accent2 2 3" xfId="8549"/>
    <cellStyle name="Accent2 2 4" xfId="8550"/>
    <cellStyle name="Accent2 2 5" xfId="8551"/>
    <cellStyle name="Accent2 2 6" xfId="8552"/>
    <cellStyle name="Accent2 2 7" xfId="8553"/>
    <cellStyle name="Accent2 2 8" xfId="8554"/>
    <cellStyle name="Accent2 2 9" xfId="8555"/>
    <cellStyle name="Accent2 3" xfId="9290"/>
    <cellStyle name="Accent2 4" xfId="9291"/>
    <cellStyle name="Accent2 5" xfId="9292"/>
    <cellStyle name="Accent2 6" xfId="9293"/>
    <cellStyle name="Accent3" xfId="3551"/>
    <cellStyle name="Accent3 2" xfId="3552"/>
    <cellStyle name="Accent3 2 10" xfId="8556"/>
    <cellStyle name="Accent3 2 11" xfId="8557"/>
    <cellStyle name="Accent3 2 12" xfId="8558"/>
    <cellStyle name="Accent3 2 13" xfId="8559"/>
    <cellStyle name="Accent3 2 14" xfId="8560"/>
    <cellStyle name="Accent3 2 15" xfId="8561"/>
    <cellStyle name="Accent3 2 2" xfId="8562"/>
    <cellStyle name="Accent3 2 3" xfId="8563"/>
    <cellStyle name="Accent3 2 4" xfId="8564"/>
    <cellStyle name="Accent3 2 5" xfId="8565"/>
    <cellStyle name="Accent3 2 6" xfId="8566"/>
    <cellStyle name="Accent3 2 7" xfId="8567"/>
    <cellStyle name="Accent3 2 8" xfId="8568"/>
    <cellStyle name="Accent3 2 9" xfId="8569"/>
    <cellStyle name="Accent3 3" xfId="9294"/>
    <cellStyle name="Accent3 4" xfId="9295"/>
    <cellStyle name="Accent3 5" xfId="9296"/>
    <cellStyle name="Accent3 6" xfId="9297"/>
    <cellStyle name="Accent4" xfId="3553"/>
    <cellStyle name="Accent4 2" xfId="3554"/>
    <cellStyle name="Accent4 2 10" xfId="8570"/>
    <cellStyle name="Accent4 2 11" xfId="8571"/>
    <cellStyle name="Accent4 2 12" xfId="8572"/>
    <cellStyle name="Accent4 2 13" xfId="8573"/>
    <cellStyle name="Accent4 2 14" xfId="8574"/>
    <cellStyle name="Accent4 2 15" xfId="8575"/>
    <cellStyle name="Accent4 2 2" xfId="8576"/>
    <cellStyle name="Accent4 2 3" xfId="8577"/>
    <cellStyle name="Accent4 2 4" xfId="8578"/>
    <cellStyle name="Accent4 2 5" xfId="8579"/>
    <cellStyle name="Accent4 2 6" xfId="8580"/>
    <cellStyle name="Accent4 2 7" xfId="8581"/>
    <cellStyle name="Accent4 2 8" xfId="8582"/>
    <cellStyle name="Accent4 2 9" xfId="8583"/>
    <cellStyle name="Accent4 3" xfId="8584"/>
    <cellStyle name="Accent4 4" xfId="9298"/>
    <cellStyle name="Accent4 5" xfId="9299"/>
    <cellStyle name="Accent4 6" xfId="9300"/>
    <cellStyle name="Accent5" xfId="3555"/>
    <cellStyle name="Accent5 2" xfId="3556"/>
    <cellStyle name="Accent5 2 10" xfId="8585"/>
    <cellStyle name="Accent5 2 11" xfId="8586"/>
    <cellStyle name="Accent5 2 12" xfId="8587"/>
    <cellStyle name="Accent5 2 13" xfId="8588"/>
    <cellStyle name="Accent5 2 14" xfId="8589"/>
    <cellStyle name="Accent5 2 15" xfId="8590"/>
    <cellStyle name="Accent5 2 2" xfId="8591"/>
    <cellStyle name="Accent5 2 3" xfId="8592"/>
    <cellStyle name="Accent5 2 4" xfId="8593"/>
    <cellStyle name="Accent5 2 5" xfId="8594"/>
    <cellStyle name="Accent5 2 6" xfId="8595"/>
    <cellStyle name="Accent5 2 7" xfId="8596"/>
    <cellStyle name="Accent5 2 8" xfId="8597"/>
    <cellStyle name="Accent5 2 9" xfId="8598"/>
    <cellStyle name="Accent5 3" xfId="9301"/>
    <cellStyle name="Accent5 4" xfId="9302"/>
    <cellStyle name="Accent5 5" xfId="9303"/>
    <cellStyle name="Accent5 6" xfId="9304"/>
    <cellStyle name="Accent6" xfId="3557"/>
    <cellStyle name="Accent6 2" xfId="3558"/>
    <cellStyle name="Accent6 2 10" xfId="8599"/>
    <cellStyle name="Accent6 2 11" xfId="8600"/>
    <cellStyle name="Accent6 2 12" xfId="8601"/>
    <cellStyle name="Accent6 2 13" xfId="8602"/>
    <cellStyle name="Accent6 2 14" xfId="8603"/>
    <cellStyle name="Accent6 2 15" xfId="8604"/>
    <cellStyle name="Accent6 2 2" xfId="8605"/>
    <cellStyle name="Accent6 2 3" xfId="8606"/>
    <cellStyle name="Accent6 2 4" xfId="8607"/>
    <cellStyle name="Accent6 2 5" xfId="8608"/>
    <cellStyle name="Accent6 2 6" xfId="8609"/>
    <cellStyle name="Accent6 2 7" xfId="8610"/>
    <cellStyle name="Accent6 2 8" xfId="8611"/>
    <cellStyle name="Accent6 2 9" xfId="8612"/>
    <cellStyle name="Accent6 3" xfId="9305"/>
    <cellStyle name="Accent6 4" xfId="9306"/>
    <cellStyle name="Accent6 5" xfId="9307"/>
    <cellStyle name="Accent6 6" xfId="9308"/>
    <cellStyle name="Actual Date" xfId="3559"/>
    <cellStyle name="Admin" xfId="3560"/>
    <cellStyle name="Advanced Medical Solutions Group plc (AIM:AMS) - Monthly Forward P/E (NTM)Style" xfId="3561"/>
    <cellStyle name="AFE" xfId="3562"/>
    <cellStyle name="Akcent 1" xfId="3563"/>
    <cellStyle name="Akcent 2" xfId="3564"/>
    <cellStyle name="Akcent 3" xfId="3565"/>
    <cellStyle name="Akcent 4" xfId="3566"/>
    <cellStyle name="Akcent 5" xfId="3567"/>
    <cellStyle name="Akcent 6" xfId="3568"/>
    <cellStyle name="Align Technology Inc. (NasdaqGS:ALGN) - Monthly Forward P/E (NTM)Style" xfId="3569"/>
    <cellStyle name="ANCLAS,REZONES Y SUS PARTES,DE FUNDICION,DE HIERRO O DE ACERO" xfId="3570"/>
    <cellStyle name="args.style" xfId="3571"/>
    <cellStyle name="Arial 10" xfId="3572"/>
    <cellStyle name="Arial 12" xfId="3573"/>
    <cellStyle name="ARIAL NARROW" xfId="3574"/>
    <cellStyle name="Arreg" xfId="3575"/>
    <cellStyle name="ÄÞ¸¶ [0]_±âÅ¸" xfId="3576"/>
    <cellStyle name="ÄÞ¸¶_±âÅ¸" xfId="3577"/>
    <cellStyle name="AttributionsStyle" xfId="3578"/>
    <cellStyle name="auf tausender" xfId="3579"/>
    <cellStyle name="Avertissement" xfId="3580"/>
    <cellStyle name="b Highlight 2 Line" xfId="3581"/>
    <cellStyle name="BackGround" xfId="3582"/>
    <cellStyle name="Bad" xfId="3583"/>
    <cellStyle name="Bad 2" xfId="3584"/>
    <cellStyle name="Bad 2 10" xfId="8613"/>
    <cellStyle name="Bad 2 11" xfId="8614"/>
    <cellStyle name="Bad 2 12" xfId="8615"/>
    <cellStyle name="Bad 2 13" xfId="8616"/>
    <cellStyle name="Bad 2 14" xfId="8617"/>
    <cellStyle name="Bad 2 15" xfId="8618"/>
    <cellStyle name="Bad 2 2" xfId="8619"/>
    <cellStyle name="Bad 2 3" xfId="8620"/>
    <cellStyle name="Bad 2 4" xfId="8621"/>
    <cellStyle name="Bad 2 5" xfId="8622"/>
    <cellStyle name="Bad 2 6" xfId="8623"/>
    <cellStyle name="Bad 2 7" xfId="8624"/>
    <cellStyle name="Bad 2 8" xfId="8625"/>
    <cellStyle name="Bad 2 9" xfId="8626"/>
    <cellStyle name="Bad 3" xfId="9309"/>
    <cellStyle name="Bad 4" xfId="9310"/>
    <cellStyle name="Bad 5" xfId="9311"/>
    <cellStyle name="Bad 6" xfId="9312"/>
    <cellStyle name="Banner" xfId="3585"/>
    <cellStyle name="BE Pickup Link" xfId="8627"/>
    <cellStyle name="Bidvest Group Ltd. (JSE:BVT) - Share PricingStyle" xfId="3586"/>
    <cellStyle name="BlackStrike" xfId="3587"/>
    <cellStyle name="BlackText" xfId="3588"/>
    <cellStyle name="blank" xfId="3589"/>
    <cellStyle name="Blank [$]" xfId="3590"/>
    <cellStyle name="Blank [,]" xfId="3591"/>
    <cellStyle name="Blank [1%]" xfId="3592"/>
    <cellStyle name="Blank [2%]" xfId="3593"/>
    <cellStyle name="blau" xfId="8628"/>
    <cellStyle name="blue" xfId="3594"/>
    <cellStyle name="BoldText" xfId="3595"/>
    <cellStyle name="Border Heavy" xfId="3596"/>
    <cellStyle name="Border Heavy 2" xfId="3597"/>
    <cellStyle name="Border Heavy 2 2" xfId="3598"/>
    <cellStyle name="Border Thin" xfId="3599"/>
    <cellStyle name="Border Thin 10" xfId="3600"/>
    <cellStyle name="Border Thin 11" xfId="3601"/>
    <cellStyle name="Border Thin 12" xfId="3602"/>
    <cellStyle name="Border Thin 13" xfId="3603"/>
    <cellStyle name="Border Thin 14" xfId="3604"/>
    <cellStyle name="Border Thin 2" xfId="3605"/>
    <cellStyle name="Border Thin 2 10" xfId="3606"/>
    <cellStyle name="Border Thin 2 11" xfId="3607"/>
    <cellStyle name="Border Thin 2 12" xfId="3608"/>
    <cellStyle name="Border Thin 2 13" xfId="3609"/>
    <cellStyle name="Border Thin 2 2" xfId="3610"/>
    <cellStyle name="Border Thin 2 3" xfId="3611"/>
    <cellStyle name="Border Thin 2 4" xfId="3612"/>
    <cellStyle name="Border Thin 2 5" xfId="3613"/>
    <cellStyle name="Border Thin 2 6" xfId="3614"/>
    <cellStyle name="Border Thin 2 7" xfId="3615"/>
    <cellStyle name="Border Thin 2 8" xfId="3616"/>
    <cellStyle name="Border Thin 2 9" xfId="3617"/>
    <cellStyle name="Border Thin 3" xfId="3618"/>
    <cellStyle name="Border Thin 4" xfId="3619"/>
    <cellStyle name="Border Thin 5" xfId="3620"/>
    <cellStyle name="Border Thin 6" xfId="3621"/>
    <cellStyle name="Border Thin 7" xfId="3622"/>
    <cellStyle name="Border Thin 8" xfId="3623"/>
    <cellStyle name="Border Thin 9" xfId="3624"/>
    <cellStyle name="BPS" xfId="3625"/>
    <cellStyle name="British Pound" xfId="3626"/>
    <cellStyle name="Buena 10" xfId="8629"/>
    <cellStyle name="Buena 11" xfId="8630"/>
    <cellStyle name="Buena 12" xfId="8631"/>
    <cellStyle name="Buena 13" xfId="8632"/>
    <cellStyle name="Buena 14" xfId="8633"/>
    <cellStyle name="Buena 15" xfId="8634"/>
    <cellStyle name="Buena 16" xfId="8635"/>
    <cellStyle name="Buena 2" xfId="3627"/>
    <cellStyle name="Buena 2 10" xfId="3628"/>
    <cellStyle name="Buena 2 11" xfId="3629"/>
    <cellStyle name="Buena 2 12" xfId="3630"/>
    <cellStyle name="Buena 2 13" xfId="3631"/>
    <cellStyle name="Buena 2 14" xfId="3632"/>
    <cellStyle name="Buena 2 2" xfId="3633"/>
    <cellStyle name="Buena 2 3" xfId="3634"/>
    <cellStyle name="Buena 2 4" xfId="3635"/>
    <cellStyle name="Buena 2 5" xfId="3636"/>
    <cellStyle name="Buena 2 6" xfId="3637"/>
    <cellStyle name="Buena 2 7" xfId="3638"/>
    <cellStyle name="Buena 2 8" xfId="3639"/>
    <cellStyle name="Buena 2 9" xfId="3640"/>
    <cellStyle name="Buena 3" xfId="3641"/>
    <cellStyle name="Buena 3 10" xfId="3642"/>
    <cellStyle name="Buena 3 11" xfId="3643"/>
    <cellStyle name="Buena 3 12" xfId="3644"/>
    <cellStyle name="Buena 3 13" xfId="3645"/>
    <cellStyle name="Buena 3 14" xfId="3646"/>
    <cellStyle name="Buena 3 2" xfId="3647"/>
    <cellStyle name="Buena 3 3" xfId="3648"/>
    <cellStyle name="Buena 3 4" xfId="3649"/>
    <cellStyle name="Buena 3 5" xfId="3650"/>
    <cellStyle name="Buena 3 6" xfId="3651"/>
    <cellStyle name="Buena 3 7" xfId="3652"/>
    <cellStyle name="Buena 3 8" xfId="3653"/>
    <cellStyle name="Buena 3 9" xfId="3654"/>
    <cellStyle name="Buena 4" xfId="3655"/>
    <cellStyle name="Buena 4 10" xfId="3656"/>
    <cellStyle name="Buena 4 11" xfId="3657"/>
    <cellStyle name="Buena 4 12" xfId="3658"/>
    <cellStyle name="Buena 4 13" xfId="3659"/>
    <cellStyle name="Buena 4 14" xfId="3660"/>
    <cellStyle name="Buena 4 2" xfId="3661"/>
    <cellStyle name="Buena 4 3" xfId="3662"/>
    <cellStyle name="Buena 4 4" xfId="3663"/>
    <cellStyle name="Buena 4 5" xfId="3664"/>
    <cellStyle name="Buena 4 6" xfId="3665"/>
    <cellStyle name="Buena 4 7" xfId="3666"/>
    <cellStyle name="Buena 4 8" xfId="3667"/>
    <cellStyle name="Buena 4 9" xfId="3668"/>
    <cellStyle name="Buena 5" xfId="3669"/>
    <cellStyle name="Buena 5 10" xfId="3670"/>
    <cellStyle name="Buena 5 11" xfId="3671"/>
    <cellStyle name="Buena 5 12" xfId="3672"/>
    <cellStyle name="Buena 5 13" xfId="3673"/>
    <cellStyle name="Buena 5 14" xfId="3674"/>
    <cellStyle name="Buena 5 2" xfId="3675"/>
    <cellStyle name="Buena 5 3" xfId="3676"/>
    <cellStyle name="Buena 5 4" xfId="3677"/>
    <cellStyle name="Buena 5 5" xfId="3678"/>
    <cellStyle name="Buena 5 6" xfId="3679"/>
    <cellStyle name="Buena 5 7" xfId="3680"/>
    <cellStyle name="Buena 5 8" xfId="3681"/>
    <cellStyle name="Buena 5 9" xfId="3682"/>
    <cellStyle name="Buena 6" xfId="3683"/>
    <cellStyle name="Buena 7" xfId="3684"/>
    <cellStyle name="Buena 8" xfId="8636"/>
    <cellStyle name="Buena 9" xfId="8637"/>
    <cellStyle name="BvDAddIn_Currency" xfId="3685"/>
    <cellStyle name="c Highlight 1 Line" xfId="3686"/>
    <cellStyle name="Ç¥ÁØ_¿ù°£¿ä¾àº¸°í" xfId="3687"/>
    <cellStyle name="Cabecera 1" xfId="8638"/>
    <cellStyle name="Cabecera 2" xfId="8639"/>
    <cellStyle name="Calc" xfId="3688"/>
    <cellStyle name="Calc %" xfId="3689"/>
    <cellStyle name="Calc alt" xfId="3690"/>
    <cellStyle name="CALC Amount" xfId="3691"/>
    <cellStyle name="CALC Amount [1]" xfId="3692"/>
    <cellStyle name="CALC Amount [2]" xfId="3693"/>
    <cellStyle name="CALC Amount Total" xfId="3694"/>
    <cellStyle name="CALC Amount Total [1]" xfId="3695"/>
    <cellStyle name="CALC Amount Total [2]" xfId="3696"/>
    <cellStyle name="CALC Currency" xfId="3697"/>
    <cellStyle name="Calc Currency (0)" xfId="8640"/>
    <cellStyle name="Calc Currency (2)" xfId="8641"/>
    <cellStyle name="CALC Currency [1]" xfId="3698"/>
    <cellStyle name="CALC Currency [2]" xfId="3699"/>
    <cellStyle name="CALC Currency Total" xfId="3700"/>
    <cellStyle name="CALC Currency Total [1]" xfId="3701"/>
    <cellStyle name="CALC Currency Total [2]" xfId="3702"/>
    <cellStyle name="CALC Date Long" xfId="3703"/>
    <cellStyle name="CALC Date Short" xfId="3704"/>
    <cellStyle name="CALC Percent" xfId="3705"/>
    <cellStyle name="Calc Percent (0)" xfId="8642"/>
    <cellStyle name="Calc Percent (1)" xfId="8643"/>
    <cellStyle name="Calc Percent (2)" xfId="8644"/>
    <cellStyle name="CALC Percent [1]" xfId="3706"/>
    <cellStyle name="CALC Percent [2]" xfId="3707"/>
    <cellStyle name="CALC Percent Total" xfId="3708"/>
    <cellStyle name="CALC Percent Total [1]" xfId="3709"/>
    <cellStyle name="CALC Percent Total [2]" xfId="3710"/>
    <cellStyle name="Calc Units (0)" xfId="8645"/>
    <cellStyle name="Calc Units (1)" xfId="8646"/>
    <cellStyle name="Calc Units (2)" xfId="8647"/>
    <cellStyle name="Calcul" xfId="3711"/>
    <cellStyle name="Calculation" xfId="3712"/>
    <cellStyle name="Calculation 2" xfId="3713"/>
    <cellStyle name="Calculation 2 10" xfId="8648"/>
    <cellStyle name="Calculation 2 11" xfId="8649"/>
    <cellStyle name="Calculation 2 12" xfId="8650"/>
    <cellStyle name="Calculation 2 13" xfId="8651"/>
    <cellStyle name="Calculation 2 14" xfId="8652"/>
    <cellStyle name="Calculation 2 15" xfId="8653"/>
    <cellStyle name="Calculation 2 16" xfId="9313"/>
    <cellStyle name="Calculation 2 2" xfId="8654"/>
    <cellStyle name="Calculation 2 3" xfId="8655"/>
    <cellStyle name="Calculation 2 4" xfId="8656"/>
    <cellStyle name="Calculation 2 5" xfId="8657"/>
    <cellStyle name="Calculation 2 6" xfId="8658"/>
    <cellStyle name="Calculation 2 7" xfId="8659"/>
    <cellStyle name="Calculation 2 8" xfId="8660"/>
    <cellStyle name="Calculation 2 9" xfId="8661"/>
    <cellStyle name="Calculation 3" xfId="3714"/>
    <cellStyle name="Calculation 3 2" xfId="9314"/>
    <cellStyle name="Calculation 4" xfId="9315"/>
    <cellStyle name="Calculation 5" xfId="9316"/>
    <cellStyle name="Calculation 6" xfId="9317"/>
    <cellStyle name="Cálculo 10" xfId="8662"/>
    <cellStyle name="Cálculo 11" xfId="8663"/>
    <cellStyle name="Cálculo 12" xfId="8664"/>
    <cellStyle name="Cálculo 13" xfId="8665"/>
    <cellStyle name="Cálculo 14" xfId="8666"/>
    <cellStyle name="Cálculo 15" xfId="8667"/>
    <cellStyle name="Cálculo 16" xfId="8668"/>
    <cellStyle name="Cálculo 2" xfId="3715"/>
    <cellStyle name="Cálculo 2 10" xfId="3716"/>
    <cellStyle name="Cálculo 2 10 2" xfId="3717"/>
    <cellStyle name="Cálculo 2 10 2 2" xfId="3718"/>
    <cellStyle name="Cálculo 2 11" xfId="3719"/>
    <cellStyle name="Cálculo 2 11 2" xfId="3720"/>
    <cellStyle name="Cálculo 2 11 2 2" xfId="3721"/>
    <cellStyle name="Cálculo 2 12" xfId="3722"/>
    <cellStyle name="Cálculo 2 12 2" xfId="3723"/>
    <cellStyle name="Cálculo 2 12 2 2" xfId="3724"/>
    <cellStyle name="Cálculo 2 13" xfId="3725"/>
    <cellStyle name="Cálculo 2 13 2" xfId="3726"/>
    <cellStyle name="Cálculo 2 13 2 2" xfId="3727"/>
    <cellStyle name="Cálculo 2 14" xfId="3728"/>
    <cellStyle name="Cálculo 2 14 2" xfId="3729"/>
    <cellStyle name="Cálculo 2 14 2 2" xfId="3730"/>
    <cellStyle name="Cálculo 2 15" xfId="3731"/>
    <cellStyle name="Cálculo 2 15 2" xfId="3732"/>
    <cellStyle name="Cálculo 2 2" xfId="3733"/>
    <cellStyle name="Cálculo 2 2 2" xfId="3734"/>
    <cellStyle name="Cálculo 2 2 2 2" xfId="3735"/>
    <cellStyle name="Cálculo 2 3" xfId="3736"/>
    <cellStyle name="Cálculo 2 3 2" xfId="3737"/>
    <cellStyle name="Cálculo 2 3 2 2" xfId="3738"/>
    <cellStyle name="Cálculo 2 4" xfId="3739"/>
    <cellStyle name="Cálculo 2 4 2" xfId="3740"/>
    <cellStyle name="Cálculo 2 4 2 2" xfId="3741"/>
    <cellStyle name="Cálculo 2 5" xfId="3742"/>
    <cellStyle name="Cálculo 2 5 2" xfId="3743"/>
    <cellStyle name="Cálculo 2 5 2 2" xfId="3744"/>
    <cellStyle name="Cálculo 2 6" xfId="3745"/>
    <cellStyle name="Cálculo 2 6 2" xfId="3746"/>
    <cellStyle name="Cálculo 2 6 2 2" xfId="3747"/>
    <cellStyle name="Cálculo 2 7" xfId="3748"/>
    <cellStyle name="Cálculo 2 7 2" xfId="3749"/>
    <cellStyle name="Cálculo 2 7 2 2" xfId="3750"/>
    <cellStyle name="Cálculo 2 8" xfId="3751"/>
    <cellStyle name="Cálculo 2 8 2" xfId="3752"/>
    <cellStyle name="Cálculo 2 8 2 2" xfId="3753"/>
    <cellStyle name="Cálculo 2 9" xfId="3754"/>
    <cellStyle name="Cálculo 2 9 2" xfId="3755"/>
    <cellStyle name="Cálculo 2 9 2 2" xfId="3756"/>
    <cellStyle name="Cálculo 3" xfId="3757"/>
    <cellStyle name="Cálculo 3 10" xfId="3758"/>
    <cellStyle name="Cálculo 3 10 2" xfId="3759"/>
    <cellStyle name="Cálculo 3 10 2 2" xfId="3760"/>
    <cellStyle name="Cálculo 3 11" xfId="3761"/>
    <cellStyle name="Cálculo 3 11 2" xfId="3762"/>
    <cellStyle name="Cálculo 3 11 2 2" xfId="3763"/>
    <cellStyle name="Cálculo 3 12" xfId="3764"/>
    <cellStyle name="Cálculo 3 12 2" xfId="3765"/>
    <cellStyle name="Cálculo 3 12 2 2" xfId="3766"/>
    <cellStyle name="Cálculo 3 13" xfId="3767"/>
    <cellStyle name="Cálculo 3 13 2" xfId="3768"/>
    <cellStyle name="Cálculo 3 13 2 2" xfId="3769"/>
    <cellStyle name="Cálculo 3 14" xfId="3770"/>
    <cellStyle name="Cálculo 3 14 2" xfId="3771"/>
    <cellStyle name="Cálculo 3 14 2 2" xfId="3772"/>
    <cellStyle name="Cálculo 3 15" xfId="3773"/>
    <cellStyle name="Cálculo 3 15 2" xfId="3774"/>
    <cellStyle name="Cálculo 3 2" xfId="3775"/>
    <cellStyle name="Cálculo 3 2 2" xfId="3776"/>
    <cellStyle name="Cálculo 3 2 2 2" xfId="3777"/>
    <cellStyle name="Cálculo 3 3" xfId="3778"/>
    <cellStyle name="Cálculo 3 3 2" xfId="3779"/>
    <cellStyle name="Cálculo 3 3 2 2" xfId="3780"/>
    <cellStyle name="Cálculo 3 4" xfId="3781"/>
    <cellStyle name="Cálculo 3 4 2" xfId="3782"/>
    <cellStyle name="Cálculo 3 4 2 2" xfId="3783"/>
    <cellStyle name="Cálculo 3 5" xfId="3784"/>
    <cellStyle name="Cálculo 3 5 2" xfId="3785"/>
    <cellStyle name="Cálculo 3 5 2 2" xfId="3786"/>
    <cellStyle name="Cálculo 3 6" xfId="3787"/>
    <cellStyle name="Cálculo 3 6 2" xfId="3788"/>
    <cellStyle name="Cálculo 3 6 2 2" xfId="3789"/>
    <cellStyle name="Cálculo 3 7" xfId="3790"/>
    <cellStyle name="Cálculo 3 7 2" xfId="3791"/>
    <cellStyle name="Cálculo 3 7 2 2" xfId="3792"/>
    <cellStyle name="Cálculo 3 8" xfId="3793"/>
    <cellStyle name="Cálculo 3 8 2" xfId="3794"/>
    <cellStyle name="Cálculo 3 8 2 2" xfId="3795"/>
    <cellStyle name="Cálculo 3 9" xfId="3796"/>
    <cellStyle name="Cálculo 3 9 2" xfId="3797"/>
    <cellStyle name="Cálculo 3 9 2 2" xfId="3798"/>
    <cellStyle name="Cálculo 4" xfId="3799"/>
    <cellStyle name="Cálculo 4 10" xfId="3800"/>
    <cellStyle name="Cálculo 4 10 2" xfId="3801"/>
    <cellStyle name="Cálculo 4 10 2 2" xfId="3802"/>
    <cellStyle name="Cálculo 4 11" xfId="3803"/>
    <cellStyle name="Cálculo 4 11 2" xfId="3804"/>
    <cellStyle name="Cálculo 4 11 2 2" xfId="3805"/>
    <cellStyle name="Cálculo 4 12" xfId="3806"/>
    <cellStyle name="Cálculo 4 12 2" xfId="3807"/>
    <cellStyle name="Cálculo 4 12 2 2" xfId="3808"/>
    <cellStyle name="Cálculo 4 13" xfId="3809"/>
    <cellStyle name="Cálculo 4 13 2" xfId="3810"/>
    <cellStyle name="Cálculo 4 13 2 2" xfId="3811"/>
    <cellStyle name="Cálculo 4 14" xfId="3812"/>
    <cellStyle name="Cálculo 4 14 2" xfId="3813"/>
    <cellStyle name="Cálculo 4 14 2 2" xfId="3814"/>
    <cellStyle name="Cálculo 4 15" xfId="3815"/>
    <cellStyle name="Cálculo 4 15 2" xfId="3816"/>
    <cellStyle name="Cálculo 4 2" xfId="3817"/>
    <cellStyle name="Cálculo 4 2 2" xfId="3818"/>
    <cellStyle name="Cálculo 4 2 2 2" xfId="3819"/>
    <cellStyle name="Cálculo 4 3" xfId="3820"/>
    <cellStyle name="Cálculo 4 3 2" xfId="3821"/>
    <cellStyle name="Cálculo 4 3 2 2" xfId="3822"/>
    <cellStyle name="Cálculo 4 4" xfId="3823"/>
    <cellStyle name="Cálculo 4 4 2" xfId="3824"/>
    <cellStyle name="Cálculo 4 4 2 2" xfId="3825"/>
    <cellStyle name="Cálculo 4 5" xfId="3826"/>
    <cellStyle name="Cálculo 4 5 2" xfId="3827"/>
    <cellStyle name="Cálculo 4 5 2 2" xfId="3828"/>
    <cellStyle name="Cálculo 4 6" xfId="3829"/>
    <cellStyle name="Cálculo 4 6 2" xfId="3830"/>
    <cellStyle name="Cálculo 4 6 2 2" xfId="3831"/>
    <cellStyle name="Cálculo 4 7" xfId="3832"/>
    <cellStyle name="Cálculo 4 7 2" xfId="3833"/>
    <cellStyle name="Cálculo 4 7 2 2" xfId="3834"/>
    <cellStyle name="Cálculo 4 8" xfId="3835"/>
    <cellStyle name="Cálculo 4 8 2" xfId="3836"/>
    <cellStyle name="Cálculo 4 8 2 2" xfId="3837"/>
    <cellStyle name="Cálculo 4 9" xfId="3838"/>
    <cellStyle name="Cálculo 4 9 2" xfId="3839"/>
    <cellStyle name="Cálculo 4 9 2 2" xfId="3840"/>
    <cellStyle name="Cálculo 5" xfId="3841"/>
    <cellStyle name="Cálculo 5 10" xfId="3842"/>
    <cellStyle name="Cálculo 5 10 2" xfId="3843"/>
    <cellStyle name="Cálculo 5 10 2 2" xfId="3844"/>
    <cellStyle name="Cálculo 5 11" xfId="3845"/>
    <cellStyle name="Cálculo 5 11 2" xfId="3846"/>
    <cellStyle name="Cálculo 5 11 2 2" xfId="3847"/>
    <cellStyle name="Cálculo 5 12" xfId="3848"/>
    <cellStyle name="Cálculo 5 12 2" xfId="3849"/>
    <cellStyle name="Cálculo 5 12 2 2" xfId="3850"/>
    <cellStyle name="Cálculo 5 13" xfId="3851"/>
    <cellStyle name="Cálculo 5 13 2" xfId="3852"/>
    <cellStyle name="Cálculo 5 13 2 2" xfId="3853"/>
    <cellStyle name="Cálculo 5 14" xfId="3854"/>
    <cellStyle name="Cálculo 5 14 2" xfId="3855"/>
    <cellStyle name="Cálculo 5 14 2 2" xfId="3856"/>
    <cellStyle name="Cálculo 5 15" xfId="3857"/>
    <cellStyle name="Cálculo 5 15 2" xfId="3858"/>
    <cellStyle name="Cálculo 5 2" xfId="3859"/>
    <cellStyle name="Cálculo 5 2 2" xfId="3860"/>
    <cellStyle name="Cálculo 5 2 2 2" xfId="3861"/>
    <cellStyle name="Cálculo 5 3" xfId="3862"/>
    <cellStyle name="Cálculo 5 3 2" xfId="3863"/>
    <cellStyle name="Cálculo 5 3 2 2" xfId="3864"/>
    <cellStyle name="Cálculo 5 4" xfId="3865"/>
    <cellStyle name="Cálculo 5 4 2" xfId="3866"/>
    <cellStyle name="Cálculo 5 4 2 2" xfId="3867"/>
    <cellStyle name="Cálculo 5 5" xfId="3868"/>
    <cellStyle name="Cálculo 5 5 2" xfId="3869"/>
    <cellStyle name="Cálculo 5 5 2 2" xfId="3870"/>
    <cellStyle name="Cálculo 5 6" xfId="3871"/>
    <cellStyle name="Cálculo 5 6 2" xfId="3872"/>
    <cellStyle name="Cálculo 5 6 2 2" xfId="3873"/>
    <cellStyle name="Cálculo 5 7" xfId="3874"/>
    <cellStyle name="Cálculo 5 7 2" xfId="3875"/>
    <cellStyle name="Cálculo 5 7 2 2" xfId="3876"/>
    <cellStyle name="Cálculo 5 8" xfId="3877"/>
    <cellStyle name="Cálculo 5 8 2" xfId="3878"/>
    <cellStyle name="Cálculo 5 8 2 2" xfId="3879"/>
    <cellStyle name="Cálculo 5 9" xfId="3880"/>
    <cellStyle name="Cálculo 5 9 2" xfId="3881"/>
    <cellStyle name="Cálculo 5 9 2 2" xfId="3882"/>
    <cellStyle name="Cálculo 6" xfId="3883"/>
    <cellStyle name="Cálculo 7" xfId="3884"/>
    <cellStyle name="Cálculo 8" xfId="8669"/>
    <cellStyle name="Cálculo 9" xfId="8670"/>
    <cellStyle name="Cancel" xfId="3885"/>
    <cellStyle name="Cancel 2" xfId="3886"/>
    <cellStyle name="Cancel 2 2" xfId="3887"/>
    <cellStyle name="Cancel 3" xfId="3888"/>
    <cellStyle name="Cancel 3 2" xfId="3889"/>
    <cellStyle name="Case" xfId="3890"/>
    <cellStyle name="category" xfId="3891"/>
    <cellStyle name="Celda de comprobación 10" xfId="8671"/>
    <cellStyle name="Celda de comprobación 11" xfId="8672"/>
    <cellStyle name="Celda de comprobación 12" xfId="8673"/>
    <cellStyle name="Celda de comprobación 13" xfId="8674"/>
    <cellStyle name="Celda de comprobación 14" xfId="8675"/>
    <cellStyle name="Celda de comprobación 15" xfId="8676"/>
    <cellStyle name="Celda de comprobación 16" xfId="8677"/>
    <cellStyle name="Celda de comprobación 2" xfId="3892"/>
    <cellStyle name="Celda de comprobación 2 10" xfId="3893"/>
    <cellStyle name="Celda de comprobación 2 11" xfId="3894"/>
    <cellStyle name="Celda de comprobación 2 12" xfId="3895"/>
    <cellStyle name="Celda de comprobación 2 13" xfId="3896"/>
    <cellStyle name="Celda de comprobación 2 14" xfId="3897"/>
    <cellStyle name="Celda de comprobación 2 15" xfId="3898"/>
    <cellStyle name="Celda de comprobación 2 2" xfId="3899"/>
    <cellStyle name="Celda de comprobación 2 3" xfId="3900"/>
    <cellStyle name="Celda de comprobación 2 4" xfId="3901"/>
    <cellStyle name="Celda de comprobación 2 5" xfId="3902"/>
    <cellStyle name="Celda de comprobación 2 6" xfId="3903"/>
    <cellStyle name="Celda de comprobación 2 7" xfId="3904"/>
    <cellStyle name="Celda de comprobación 2 8" xfId="3905"/>
    <cellStyle name="Celda de comprobación 2 9" xfId="3906"/>
    <cellStyle name="Celda de comprobación 3" xfId="3907"/>
    <cellStyle name="Celda de comprobación 3 10" xfId="3908"/>
    <cellStyle name="Celda de comprobación 3 11" xfId="3909"/>
    <cellStyle name="Celda de comprobación 3 12" xfId="3910"/>
    <cellStyle name="Celda de comprobación 3 13" xfId="3911"/>
    <cellStyle name="Celda de comprobación 3 14" xfId="3912"/>
    <cellStyle name="Celda de comprobación 3 2" xfId="3913"/>
    <cellStyle name="Celda de comprobación 3 3" xfId="3914"/>
    <cellStyle name="Celda de comprobación 3 4" xfId="3915"/>
    <cellStyle name="Celda de comprobación 3 5" xfId="3916"/>
    <cellStyle name="Celda de comprobación 3 6" xfId="3917"/>
    <cellStyle name="Celda de comprobación 3 7" xfId="3918"/>
    <cellStyle name="Celda de comprobación 3 8" xfId="3919"/>
    <cellStyle name="Celda de comprobación 3 9" xfId="3920"/>
    <cellStyle name="Celda de comprobación 4" xfId="3921"/>
    <cellStyle name="Celda de comprobación 4 10" xfId="3922"/>
    <cellStyle name="Celda de comprobación 4 11" xfId="3923"/>
    <cellStyle name="Celda de comprobación 4 12" xfId="3924"/>
    <cellStyle name="Celda de comprobación 4 13" xfId="3925"/>
    <cellStyle name="Celda de comprobación 4 14" xfId="3926"/>
    <cellStyle name="Celda de comprobación 4 2" xfId="3927"/>
    <cellStyle name="Celda de comprobación 4 3" xfId="3928"/>
    <cellStyle name="Celda de comprobación 4 4" xfId="3929"/>
    <cellStyle name="Celda de comprobación 4 5" xfId="3930"/>
    <cellStyle name="Celda de comprobación 4 6" xfId="3931"/>
    <cellStyle name="Celda de comprobación 4 7" xfId="3932"/>
    <cellStyle name="Celda de comprobación 4 8" xfId="3933"/>
    <cellStyle name="Celda de comprobación 4 9" xfId="3934"/>
    <cellStyle name="Celda de comprobación 5" xfId="3935"/>
    <cellStyle name="Celda de comprobación 5 10" xfId="3936"/>
    <cellStyle name="Celda de comprobación 5 11" xfId="3937"/>
    <cellStyle name="Celda de comprobación 5 12" xfId="3938"/>
    <cellStyle name="Celda de comprobación 5 13" xfId="3939"/>
    <cellStyle name="Celda de comprobación 5 14" xfId="3940"/>
    <cellStyle name="Celda de comprobación 5 2" xfId="3941"/>
    <cellStyle name="Celda de comprobación 5 3" xfId="3942"/>
    <cellStyle name="Celda de comprobación 5 4" xfId="3943"/>
    <cellStyle name="Celda de comprobación 5 5" xfId="3944"/>
    <cellStyle name="Celda de comprobación 5 6" xfId="3945"/>
    <cellStyle name="Celda de comprobación 5 7" xfId="3946"/>
    <cellStyle name="Celda de comprobación 5 8" xfId="3947"/>
    <cellStyle name="Celda de comprobación 5 9" xfId="3948"/>
    <cellStyle name="Celda de comprobación 6" xfId="3949"/>
    <cellStyle name="Celda de comprobación 7" xfId="3950"/>
    <cellStyle name="Celda de comprobación 8" xfId="8678"/>
    <cellStyle name="Celda de comprobación 9" xfId="8679"/>
    <cellStyle name="Celda vinculada 10" xfId="8680"/>
    <cellStyle name="Celda vinculada 11" xfId="8681"/>
    <cellStyle name="Celda vinculada 12" xfId="8682"/>
    <cellStyle name="Celda vinculada 13" xfId="8683"/>
    <cellStyle name="Celda vinculada 14" xfId="8684"/>
    <cellStyle name="Celda vinculada 15" xfId="8685"/>
    <cellStyle name="Celda vinculada 16" xfId="8686"/>
    <cellStyle name="Celda vinculada 2" xfId="3951"/>
    <cellStyle name="Celda vinculada 2 10" xfId="3952"/>
    <cellStyle name="Celda vinculada 2 11" xfId="3953"/>
    <cellStyle name="Celda vinculada 2 12" xfId="3954"/>
    <cellStyle name="Celda vinculada 2 13" xfId="3955"/>
    <cellStyle name="Celda vinculada 2 14" xfId="3956"/>
    <cellStyle name="Celda vinculada 2 2" xfId="3957"/>
    <cellStyle name="Celda vinculada 2 3" xfId="3958"/>
    <cellStyle name="Celda vinculada 2 4" xfId="3959"/>
    <cellStyle name="Celda vinculada 2 5" xfId="3960"/>
    <cellStyle name="Celda vinculada 2 6" xfId="3961"/>
    <cellStyle name="Celda vinculada 2 7" xfId="3962"/>
    <cellStyle name="Celda vinculada 2 8" xfId="3963"/>
    <cellStyle name="Celda vinculada 2 9" xfId="3964"/>
    <cellStyle name="Celda vinculada 3" xfId="3965"/>
    <cellStyle name="Celda vinculada 3 10" xfId="3966"/>
    <cellStyle name="Celda vinculada 3 11" xfId="3967"/>
    <cellStyle name="Celda vinculada 3 12" xfId="3968"/>
    <cellStyle name="Celda vinculada 3 13" xfId="3969"/>
    <cellStyle name="Celda vinculada 3 14" xfId="3970"/>
    <cellStyle name="Celda vinculada 3 2" xfId="3971"/>
    <cellStyle name="Celda vinculada 3 3" xfId="3972"/>
    <cellStyle name="Celda vinculada 3 4" xfId="3973"/>
    <cellStyle name="Celda vinculada 3 5" xfId="3974"/>
    <cellStyle name="Celda vinculada 3 6" xfId="3975"/>
    <cellStyle name="Celda vinculada 3 7" xfId="3976"/>
    <cellStyle name="Celda vinculada 3 8" xfId="3977"/>
    <cellStyle name="Celda vinculada 3 9" xfId="3978"/>
    <cellStyle name="Celda vinculada 4" xfId="3979"/>
    <cellStyle name="Celda vinculada 4 10" xfId="3980"/>
    <cellStyle name="Celda vinculada 4 11" xfId="3981"/>
    <cellStyle name="Celda vinculada 4 12" xfId="3982"/>
    <cellStyle name="Celda vinculada 4 13" xfId="3983"/>
    <cellStyle name="Celda vinculada 4 14" xfId="3984"/>
    <cellStyle name="Celda vinculada 4 2" xfId="3985"/>
    <cellStyle name="Celda vinculada 4 3" xfId="3986"/>
    <cellStyle name="Celda vinculada 4 4" xfId="3987"/>
    <cellStyle name="Celda vinculada 4 5" xfId="3988"/>
    <cellStyle name="Celda vinculada 4 6" xfId="3989"/>
    <cellStyle name="Celda vinculada 4 7" xfId="3990"/>
    <cellStyle name="Celda vinculada 4 8" xfId="3991"/>
    <cellStyle name="Celda vinculada 4 9" xfId="3992"/>
    <cellStyle name="Celda vinculada 5" xfId="3993"/>
    <cellStyle name="Celda vinculada 5 10" xfId="3994"/>
    <cellStyle name="Celda vinculada 5 11" xfId="3995"/>
    <cellStyle name="Celda vinculada 5 12" xfId="3996"/>
    <cellStyle name="Celda vinculada 5 13" xfId="3997"/>
    <cellStyle name="Celda vinculada 5 14" xfId="3998"/>
    <cellStyle name="Celda vinculada 5 2" xfId="3999"/>
    <cellStyle name="Celda vinculada 5 3" xfId="4000"/>
    <cellStyle name="Celda vinculada 5 4" xfId="4001"/>
    <cellStyle name="Celda vinculada 5 5" xfId="4002"/>
    <cellStyle name="Celda vinculada 5 6" xfId="4003"/>
    <cellStyle name="Celda vinculada 5 7" xfId="4004"/>
    <cellStyle name="Celda vinculada 5 8" xfId="4005"/>
    <cellStyle name="Celda vinculada 5 9" xfId="4006"/>
    <cellStyle name="Celda vinculada 6" xfId="4007"/>
    <cellStyle name="Celda vinculada 7" xfId="4008"/>
    <cellStyle name="Celda vinculada 8" xfId="8687"/>
    <cellStyle name="Celda vinculada 9" xfId="8688"/>
    <cellStyle name="Cellule liée" xfId="4009"/>
    <cellStyle name="Centered Heading" xfId="4010"/>
    <cellStyle name="ChartingText" xfId="4011"/>
    <cellStyle name="Check Cell" xfId="4012"/>
    <cellStyle name="Check Cell 2" xfId="4013"/>
    <cellStyle name="Check Cell 2 10" xfId="8689"/>
    <cellStyle name="Check Cell 2 11" xfId="8690"/>
    <cellStyle name="Check Cell 2 12" xfId="8691"/>
    <cellStyle name="Check Cell 2 13" xfId="8692"/>
    <cellStyle name="Check Cell 2 14" xfId="8693"/>
    <cellStyle name="Check Cell 2 15" xfId="8694"/>
    <cellStyle name="Check Cell 2 16" xfId="9318"/>
    <cellStyle name="Check Cell 2 2" xfId="8695"/>
    <cellStyle name="Check Cell 2 3" xfId="8696"/>
    <cellStyle name="Check Cell 2 4" xfId="8697"/>
    <cellStyle name="Check Cell 2 5" xfId="8698"/>
    <cellStyle name="Check Cell 2 6" xfId="8699"/>
    <cellStyle name="Check Cell 2 7" xfId="8700"/>
    <cellStyle name="Check Cell 2 8" xfId="8701"/>
    <cellStyle name="Check Cell 2 9" xfId="8702"/>
    <cellStyle name="Check Cell 3" xfId="4014"/>
    <cellStyle name="Check Cell 3 2" xfId="9319"/>
    <cellStyle name="Check Cell 4" xfId="9320"/>
    <cellStyle name="Check Cell 5" xfId="9321"/>
    <cellStyle name="Check Cell 6" xfId="9322"/>
    <cellStyle name="CHPAboveAverage" xfId="4015"/>
    <cellStyle name="CHPBelowAverage" xfId="4016"/>
    <cellStyle name="CHPBottom" xfId="4017"/>
    <cellStyle name="CHPTop" xfId="4018"/>
    <cellStyle name="Churn Rate" xfId="4019"/>
    <cellStyle name="Coloplast A/S (CPSE:COLO B) - Monthly Forward P/E (NTM)Style" xfId="4020"/>
    <cellStyle name="Column Headings" xfId="4021"/>
    <cellStyle name="column1Big" xfId="4022"/>
    <cellStyle name="column1Date" xfId="4023"/>
    <cellStyle name="ColumnHeaderNormal" xfId="4024"/>
    <cellStyle name="Coma1" xfId="4025"/>
    <cellStyle name="ComicSansMS8" xfId="8703"/>
    <cellStyle name="Comma  - Style1" xfId="4026"/>
    <cellStyle name="Comma  - Style2" xfId="4027"/>
    <cellStyle name="Comma  - Style3" xfId="4028"/>
    <cellStyle name="Comma  - Style4" xfId="4029"/>
    <cellStyle name="Comma  - Style5" xfId="4030"/>
    <cellStyle name="Comma  - Style6" xfId="4031"/>
    <cellStyle name="Comma  - Style7" xfId="4032"/>
    <cellStyle name="Comma  - Style8" xfId="4033"/>
    <cellStyle name="Comma [00]" xfId="8704"/>
    <cellStyle name="comma [1]" xfId="4034"/>
    <cellStyle name="Comma [2]" xfId="4035"/>
    <cellStyle name="Comma [3]" xfId="4036"/>
    <cellStyle name="Comma 0" xfId="4037"/>
    <cellStyle name="Comma 0*" xfId="4038"/>
    <cellStyle name="Comma 0.0" xfId="4039"/>
    <cellStyle name="Comma 0.00" xfId="4040"/>
    <cellStyle name="Comma 0.000" xfId="4041"/>
    <cellStyle name="Comma 13" xfId="4042"/>
    <cellStyle name="Comma 2" xfId="4043"/>
    <cellStyle name="Comma 2 2" xfId="4044"/>
    <cellStyle name="Comma 3" xfId="4045"/>
    <cellStyle name="Comma 4" xfId="4046"/>
    <cellStyle name="Comma 5" xfId="4047"/>
    <cellStyle name="Comma 5 2" xfId="4048"/>
    <cellStyle name="Comma 6" xfId="4049"/>
    <cellStyle name="Comma Enter" xfId="4050"/>
    <cellStyle name="Comma Output" xfId="4051"/>
    <cellStyle name="Comma, 1 dec" xfId="4052"/>
    <cellStyle name="Comma.00" xfId="8705"/>
    <cellStyle name="Comma.1" xfId="4053"/>
    <cellStyle name="Comma.2" xfId="4054"/>
    <cellStyle name="Comma_Corredora de la Bolsa AT 2003(MIO)" xfId="8706"/>
    <cellStyle name="Comma0" xfId="4055"/>
    <cellStyle name="Comma0 - Modelo1" xfId="4056"/>
    <cellStyle name="Comma0 - Style1" xfId="4057"/>
    <cellStyle name="Comma0 2" xfId="4058"/>
    <cellStyle name="Comma0 3" xfId="4059"/>
    <cellStyle name="Comma-1" xfId="4060"/>
    <cellStyle name="Comma1 - Modelo2" xfId="4061"/>
    <cellStyle name="Comma1 - Style2" xfId="4062"/>
    <cellStyle name="Commentaire" xfId="4063"/>
    <cellStyle name="Comments" xfId="4064"/>
    <cellStyle name="Commodity" xfId="4065"/>
    <cellStyle name="Company Name" xfId="4066"/>
    <cellStyle name="Control" xfId="4067"/>
    <cellStyle name="Control Check" xfId="4068"/>
    <cellStyle name="ControlFormular" xfId="4069"/>
    <cellStyle name="Copied_Input" xfId="4070"/>
    <cellStyle name="Cover Date" xfId="4071"/>
    <cellStyle name="Cover Subtitle" xfId="4072"/>
    <cellStyle name="Cover Title" xfId="4073"/>
    <cellStyle name="CR Bard Inc. (NYSE:BCR) - Monthly Forward P/E (NTM)Style" xfId="4074"/>
    <cellStyle name="Currency [0] _dat" xfId="4075"/>
    <cellStyle name="Currency [1]" xfId="4076"/>
    <cellStyle name="Currency [2]" xfId="4077"/>
    <cellStyle name="Currency [3]" xfId="4078"/>
    <cellStyle name="Currency 0" xfId="4079"/>
    <cellStyle name="Currency 0.0" xfId="4080"/>
    <cellStyle name="Currency 0.00" xfId="4081"/>
    <cellStyle name="Currency 0.000" xfId="4082"/>
    <cellStyle name="Currency 2" xfId="4083"/>
    <cellStyle name="Currency 2 2" xfId="4084"/>
    <cellStyle name="Currency 2 3" xfId="4085"/>
    <cellStyle name="Currency.00" xfId="8707"/>
    <cellStyle name="Currency.1" xfId="4086"/>
    <cellStyle name="Currency.2" xfId="4087"/>
    <cellStyle name="Currency0" xfId="4088"/>
    <cellStyle name="Currency0 2" xfId="4089"/>
    <cellStyle name="Currency0 3" xfId="4090"/>
    <cellStyle name="Currsmall" xfId="4091"/>
    <cellStyle name="CustomStyle1" xfId="4092"/>
    <cellStyle name="CustomStyle10" xfId="4093"/>
    <cellStyle name="CustomStyle11" xfId="4094"/>
    <cellStyle name="CustomStyle12" xfId="4095"/>
    <cellStyle name="CustomStyle13" xfId="4096"/>
    <cellStyle name="CustomStyle14" xfId="4097"/>
    <cellStyle name="CustomStyle15" xfId="4098"/>
    <cellStyle name="CustomStyle16" xfId="4099"/>
    <cellStyle name="CustomStyle17" xfId="4100"/>
    <cellStyle name="CustomStyle18" xfId="4101"/>
    <cellStyle name="CustomStyle19" xfId="4102"/>
    <cellStyle name="CustomStyle2" xfId="4103"/>
    <cellStyle name="CustomStyle20" xfId="4104"/>
    <cellStyle name="CustomStyle21" xfId="4105"/>
    <cellStyle name="CustomStyle22" xfId="4106"/>
    <cellStyle name="CustomStyle23" xfId="4107"/>
    <cellStyle name="CustomStyle24" xfId="4108"/>
    <cellStyle name="CustomStyle25" xfId="4109"/>
    <cellStyle name="CustomStyle26" xfId="4110"/>
    <cellStyle name="CustomStyle27" xfId="4111"/>
    <cellStyle name="CustomStyle28" xfId="4112"/>
    <cellStyle name="CustomStyle29" xfId="4113"/>
    <cellStyle name="CustomStyle3" xfId="4114"/>
    <cellStyle name="CustomStyle30" xfId="4115"/>
    <cellStyle name="CustomStyle31" xfId="4116"/>
    <cellStyle name="CustomStyle32" xfId="4117"/>
    <cellStyle name="CustomStyle33" xfId="4118"/>
    <cellStyle name="CustomStyle34" xfId="4119"/>
    <cellStyle name="CustomStyle35" xfId="4120"/>
    <cellStyle name="CustomStyle36" xfId="4121"/>
    <cellStyle name="CustomStyle37" xfId="4122"/>
    <cellStyle name="CustomStyle38" xfId="4123"/>
    <cellStyle name="CustomStyle39" xfId="4124"/>
    <cellStyle name="CustomStyle4" xfId="4125"/>
    <cellStyle name="CustomStyle40" xfId="4126"/>
    <cellStyle name="CustomStyle41" xfId="4127"/>
    <cellStyle name="CustomStyle42" xfId="4128"/>
    <cellStyle name="CustomStyle43" xfId="4129"/>
    <cellStyle name="CustomStyle44" xfId="4130"/>
    <cellStyle name="CustomStyle46" xfId="4131"/>
    <cellStyle name="CustomStyle47" xfId="4132"/>
    <cellStyle name="CustomStyle5" xfId="4133"/>
    <cellStyle name="CustomStyle6" xfId="4134"/>
    <cellStyle name="CustomStyle7" xfId="4135"/>
    <cellStyle name="CustomStyle8" xfId="4136"/>
    <cellStyle name="CustomStyle9" xfId="4137"/>
    <cellStyle name="Cyan_Leafe" xfId="4138"/>
    <cellStyle name="d Highlight 4" xfId="4139"/>
    <cellStyle name="D_Lanvin BP Roth croissance 03 en 04 " xfId="4140"/>
    <cellStyle name="Dane wejściowe" xfId="4141"/>
    <cellStyle name="Dane wyjściowe" xfId="4142"/>
    <cellStyle name="DATA Amount" xfId="4143"/>
    <cellStyle name="DATA Amount [1]" xfId="4144"/>
    <cellStyle name="DATA Amount [2]" xfId="4145"/>
    <cellStyle name="DATA Currency" xfId="4146"/>
    <cellStyle name="DATA Currency [1]" xfId="4147"/>
    <cellStyle name="DATA Currency [2]" xfId="4148"/>
    <cellStyle name="DATA Currency_DTModelTemplate.001.0011" xfId="4149"/>
    <cellStyle name="DATA Date Long" xfId="4150"/>
    <cellStyle name="DATA Date Short" xfId="4151"/>
    <cellStyle name="Data Link" xfId="4152"/>
    <cellStyle name="DATA List" xfId="4153"/>
    <cellStyle name="DATA Memo" xfId="4154"/>
    <cellStyle name="DATA Percent" xfId="4155"/>
    <cellStyle name="DATA Percent [1]" xfId="4156"/>
    <cellStyle name="DATA Percent [2]" xfId="4157"/>
    <cellStyle name="DATA Text" xfId="4158"/>
    <cellStyle name="DATA Version" xfId="4159"/>
    <cellStyle name="Data_Calculation" xfId="4160"/>
    <cellStyle name="Date" xfId="4161"/>
    <cellStyle name="Date [dmy]" xfId="8708"/>
    <cellStyle name="Date [D-M-Y]" xfId="4162"/>
    <cellStyle name="Date [mmm-yy]" xfId="4163"/>
    <cellStyle name="Date [my]" xfId="8709"/>
    <cellStyle name="Date [M-Y]" xfId="4164"/>
    <cellStyle name="Date [y]" xfId="8710"/>
    <cellStyle name="Date Aligned" xfId="4165"/>
    <cellStyle name="Date_01 - Home" xfId="4166"/>
    <cellStyle name="Datum" xfId="4167"/>
    <cellStyle name="DblLineDollarAcct" xfId="4168"/>
    <cellStyle name="DblLinePercent" xfId="4169"/>
    <cellStyle name="Decimal1" xfId="4170"/>
    <cellStyle name="Decimal2" xfId="4171"/>
    <cellStyle name="Delete" xfId="8711"/>
    <cellStyle name="Delete 2" xfId="8712"/>
    <cellStyle name="Delete 2 2" xfId="8713"/>
    <cellStyle name="Delete 3" xfId="8714"/>
    <cellStyle name="DENTSPLY International Inc. (NasdaqGS:XRAY) - Monthly Forward P/E (NTM)Style" xfId="4172"/>
    <cellStyle name="Dezimal [0]_revenue" xfId="4173"/>
    <cellStyle name="Dezimal_airt-rev" xfId="4174"/>
    <cellStyle name="Dia" xfId="4175"/>
    <cellStyle name="Dia 2" xfId="4176"/>
    <cellStyle name="Dia 3" xfId="4177"/>
    <cellStyle name="Diseño" xfId="4178"/>
    <cellStyle name="Dobre" xfId="4179"/>
    <cellStyle name="dollar" xfId="4180"/>
    <cellStyle name="DollarAccounting" xfId="4181"/>
    <cellStyle name="Dollars" xfId="4182"/>
    <cellStyle name="Dotted Line" xfId="4183"/>
    <cellStyle name="Double Accounting" xfId="4184"/>
    <cellStyle name="Download" xfId="4185"/>
    <cellStyle name="Download 2" xfId="4186"/>
    <cellStyle name="DropDown" xfId="4187"/>
    <cellStyle name="Dziesietny [0]_980708MH Wymiarowanie MSC" xfId="4188"/>
    <cellStyle name="Dziesiêtny [0]_Arkusz1" xfId="4189"/>
    <cellStyle name="Dziesietny [0]_Arkusz1_First" xfId="4190"/>
    <cellStyle name="Dziesiêtny [0]_Arkusz1_First" xfId="4191"/>
    <cellStyle name="Dziesietny [0]_Balance Sheet" xfId="4192"/>
    <cellStyle name="Dziesiêtny [0]_DANE" xfId="4193"/>
    <cellStyle name="Dziesietny [0]_Dimensioning (2)" xfId="4194"/>
    <cellStyle name="Dziesiêtny [0]_LSum" xfId="4195"/>
    <cellStyle name="Dziesietny [0]_Modul1" xfId="4196"/>
    <cellStyle name="Dziesiêtny [0]_OBROTY" xfId="4197"/>
    <cellStyle name="Dziesietny [0]_PLDT" xfId="4198"/>
    <cellStyle name="Dziesiêtny [0]_PvSalda (2)" xfId="4199"/>
    <cellStyle name="Dziesietny [0]_Regina64-models" xfId="4200"/>
    <cellStyle name="Dziesiêtny [0]_Sheet1" xfId="4201"/>
    <cellStyle name="Dziesietny [0]_Sheet1_Arkusz1" xfId="4202"/>
    <cellStyle name="Dziesiêtny [0]_Sheet1_LSum" xfId="4203"/>
    <cellStyle name="Dziesietny [0]_Sheet1_Opex1" xfId="4204"/>
    <cellStyle name="Dziesiêtny [0]_Sheet1_Szefowie New" xfId="4205"/>
    <cellStyle name="Dziesietny [0]_Sheet1_Szefowie New (2)" xfId="4206"/>
    <cellStyle name="Dziesiêtny [0]_Sheet1_Szefowie New (2)" xfId="4207"/>
    <cellStyle name="Dziesietny [0]_Sheet1_Szefowie New (2)_IDEA_analizy_odchylen" xfId="4208"/>
    <cellStyle name="Dziesiêtny [0]_Sheet1_Szefowie New (2)_IDEA_analizy_odchylen" xfId="4209"/>
    <cellStyle name="Dziesietny [0]_SUBS-dcs2000" xfId="4210"/>
    <cellStyle name="Dziesiêtny [0]_Szefowie New" xfId="4211"/>
    <cellStyle name="Dziesietny [0]_Szefowie New_1" xfId="4212"/>
    <cellStyle name="Dziesietny_980708MH Wymiarowanie MSC" xfId="4213"/>
    <cellStyle name="Dziesiêtny_Arkusz1" xfId="4214"/>
    <cellStyle name="Dziesietny_Balance Sheet" xfId="4215"/>
    <cellStyle name="Dziesiêtny_DANE" xfId="4216"/>
    <cellStyle name="Dziesietny_Dimensioning (2)" xfId="4217"/>
    <cellStyle name="Dziesiêtny_Inwest" xfId="4218"/>
    <cellStyle name="Dziesietny_Modul1" xfId="4219"/>
    <cellStyle name="Dziesiêtny_OBROTY" xfId="4220"/>
    <cellStyle name="Dziesietny_PLDT" xfId="4221"/>
    <cellStyle name="Dziesiêtny_PvSalda (2)" xfId="4222"/>
    <cellStyle name="Dziesietny_Regina64-models" xfId="4223"/>
    <cellStyle name="Dziesiêtny_Sheet1" xfId="4224"/>
    <cellStyle name="Dziesietny_Sheet1_Arkusz1" xfId="4225"/>
    <cellStyle name="Dziesiêtny_Sheet1_LSum" xfId="4226"/>
    <cellStyle name="Dziesietny_Sheet1_Opex1" xfId="4227"/>
    <cellStyle name="Dziesiêtny_Sheet1_Szefowie New" xfId="4228"/>
    <cellStyle name="Dziesietny_Sheet1_Szefowie New (2)" xfId="4229"/>
    <cellStyle name="Dziesiêtny_Sheet1_Szefowie New (2)" xfId="4230"/>
    <cellStyle name="Dziesietny_Sheet1_Szefowie New (2)_IDEA_analizy_odchylen" xfId="4231"/>
    <cellStyle name="Dziesiêtny_Sheet1_Szefowie New (2)_IDEA_analizy_odchylen" xfId="4232"/>
    <cellStyle name="Dziesietny_SUBS-dcs2000" xfId="4233"/>
    <cellStyle name="Dziesiêtny_Szefowie New" xfId="4234"/>
    <cellStyle name="Dziesietny_Szefowie New_1" xfId="4235"/>
    <cellStyle name="e Highlight 3" xfId="4236"/>
    <cellStyle name="Encabez1" xfId="4237"/>
    <cellStyle name="Encabez1 2" xfId="4238"/>
    <cellStyle name="Encabez1 3" xfId="4239"/>
    <cellStyle name="Encabez2" xfId="4240"/>
    <cellStyle name="Encabez2 2" xfId="4241"/>
    <cellStyle name="Encabez2 3" xfId="4242"/>
    <cellStyle name="Encabezado 1" xfId="4243"/>
    <cellStyle name="Encabezado 2" xfId="4244"/>
    <cellStyle name="Encabezado 4 10" xfId="8715"/>
    <cellStyle name="Encabezado 4 11" xfId="8716"/>
    <cellStyle name="Encabezado 4 12" xfId="8717"/>
    <cellStyle name="Encabezado 4 13" xfId="8718"/>
    <cellStyle name="Encabezado 4 14" xfId="8719"/>
    <cellStyle name="Encabezado 4 15" xfId="8720"/>
    <cellStyle name="Encabezado 4 16" xfId="8721"/>
    <cellStyle name="Encabezado 4 2" xfId="4245"/>
    <cellStyle name="Encabezado 4 2 10" xfId="4246"/>
    <cellStyle name="Encabezado 4 2 11" xfId="4247"/>
    <cellStyle name="Encabezado 4 2 12" xfId="4248"/>
    <cellStyle name="Encabezado 4 2 13" xfId="4249"/>
    <cellStyle name="Encabezado 4 2 14" xfId="4250"/>
    <cellStyle name="Encabezado 4 2 2" xfId="4251"/>
    <cellStyle name="Encabezado 4 2 3" xfId="4252"/>
    <cellStyle name="Encabezado 4 2 4" xfId="4253"/>
    <cellStyle name="Encabezado 4 2 5" xfId="4254"/>
    <cellStyle name="Encabezado 4 2 6" xfId="4255"/>
    <cellStyle name="Encabezado 4 2 7" xfId="4256"/>
    <cellStyle name="Encabezado 4 2 8" xfId="4257"/>
    <cellStyle name="Encabezado 4 2 9" xfId="4258"/>
    <cellStyle name="Encabezado 4 3" xfId="4259"/>
    <cellStyle name="Encabezado 4 3 10" xfId="4260"/>
    <cellStyle name="Encabezado 4 3 11" xfId="4261"/>
    <cellStyle name="Encabezado 4 3 12" xfId="4262"/>
    <cellStyle name="Encabezado 4 3 13" xfId="4263"/>
    <cellStyle name="Encabezado 4 3 14" xfId="4264"/>
    <cellStyle name="Encabezado 4 3 2" xfId="4265"/>
    <cellStyle name="Encabezado 4 3 3" xfId="4266"/>
    <cellStyle name="Encabezado 4 3 4" xfId="4267"/>
    <cellStyle name="Encabezado 4 3 5" xfId="4268"/>
    <cellStyle name="Encabezado 4 3 6" xfId="4269"/>
    <cellStyle name="Encabezado 4 3 7" xfId="4270"/>
    <cellStyle name="Encabezado 4 3 8" xfId="4271"/>
    <cellStyle name="Encabezado 4 3 9" xfId="4272"/>
    <cellStyle name="Encabezado 4 4" xfId="4273"/>
    <cellStyle name="Encabezado 4 4 10" xfId="4274"/>
    <cellStyle name="Encabezado 4 4 11" xfId="4275"/>
    <cellStyle name="Encabezado 4 4 12" xfId="4276"/>
    <cellStyle name="Encabezado 4 4 13" xfId="4277"/>
    <cellStyle name="Encabezado 4 4 14" xfId="4278"/>
    <cellStyle name="Encabezado 4 4 2" xfId="4279"/>
    <cellStyle name="Encabezado 4 4 3" xfId="4280"/>
    <cellStyle name="Encabezado 4 4 4" xfId="4281"/>
    <cellStyle name="Encabezado 4 4 5" xfId="4282"/>
    <cellStyle name="Encabezado 4 4 6" xfId="4283"/>
    <cellStyle name="Encabezado 4 4 7" xfId="4284"/>
    <cellStyle name="Encabezado 4 4 8" xfId="4285"/>
    <cellStyle name="Encabezado 4 4 9" xfId="4286"/>
    <cellStyle name="Encabezado 4 5" xfId="4287"/>
    <cellStyle name="Encabezado 4 5 10" xfId="4288"/>
    <cellStyle name="Encabezado 4 5 11" xfId="4289"/>
    <cellStyle name="Encabezado 4 5 12" xfId="4290"/>
    <cellStyle name="Encabezado 4 5 13" xfId="4291"/>
    <cellStyle name="Encabezado 4 5 14" xfId="4292"/>
    <cellStyle name="Encabezado 4 5 2" xfId="4293"/>
    <cellStyle name="Encabezado 4 5 3" xfId="4294"/>
    <cellStyle name="Encabezado 4 5 4" xfId="4295"/>
    <cellStyle name="Encabezado 4 5 5" xfId="4296"/>
    <cellStyle name="Encabezado 4 5 6" xfId="4297"/>
    <cellStyle name="Encabezado 4 5 7" xfId="4298"/>
    <cellStyle name="Encabezado 4 5 8" xfId="4299"/>
    <cellStyle name="Encabezado 4 5 9" xfId="4300"/>
    <cellStyle name="Encabezado 4 6" xfId="4301"/>
    <cellStyle name="Encabezado 4 7" xfId="4302"/>
    <cellStyle name="Encabezado 4 8" xfId="8722"/>
    <cellStyle name="Encabezado 4 9" xfId="8723"/>
    <cellStyle name="Énfasis1 10" xfId="8724"/>
    <cellStyle name="Énfasis1 11" xfId="8725"/>
    <cellStyle name="Énfasis1 12" xfId="8726"/>
    <cellStyle name="Énfasis1 13" xfId="8727"/>
    <cellStyle name="Énfasis1 14" xfId="8728"/>
    <cellStyle name="Énfasis1 15" xfId="8729"/>
    <cellStyle name="Énfasis1 16" xfId="8730"/>
    <cellStyle name="Énfasis1 2" xfId="4303"/>
    <cellStyle name="Énfasis1 2 10" xfId="4304"/>
    <cellStyle name="Énfasis1 2 11" xfId="4305"/>
    <cellStyle name="Énfasis1 2 12" xfId="4306"/>
    <cellStyle name="Énfasis1 2 13" xfId="4307"/>
    <cellStyle name="Énfasis1 2 14" xfId="4308"/>
    <cellStyle name="Énfasis1 2 2" xfId="4309"/>
    <cellStyle name="Énfasis1 2 3" xfId="4310"/>
    <cellStyle name="Énfasis1 2 4" xfId="4311"/>
    <cellStyle name="Énfasis1 2 5" xfId="4312"/>
    <cellStyle name="Énfasis1 2 6" xfId="4313"/>
    <cellStyle name="Énfasis1 2 7" xfId="4314"/>
    <cellStyle name="Énfasis1 2 8" xfId="4315"/>
    <cellStyle name="Énfasis1 2 9" xfId="4316"/>
    <cellStyle name="Énfasis1 3" xfId="4317"/>
    <cellStyle name="Énfasis1 3 10" xfId="4318"/>
    <cellStyle name="Énfasis1 3 11" xfId="4319"/>
    <cellStyle name="Énfasis1 3 12" xfId="4320"/>
    <cellStyle name="Énfasis1 3 13" xfId="4321"/>
    <cellStyle name="Énfasis1 3 14" xfId="4322"/>
    <cellStyle name="Énfasis1 3 2" xfId="4323"/>
    <cellStyle name="Énfasis1 3 3" xfId="4324"/>
    <cellStyle name="Énfasis1 3 4" xfId="4325"/>
    <cellStyle name="Énfasis1 3 5" xfId="4326"/>
    <cellStyle name="Énfasis1 3 6" xfId="4327"/>
    <cellStyle name="Énfasis1 3 7" xfId="4328"/>
    <cellStyle name="Énfasis1 3 8" xfId="4329"/>
    <cellStyle name="Énfasis1 3 9" xfId="4330"/>
    <cellStyle name="Énfasis1 4" xfId="4331"/>
    <cellStyle name="Énfasis1 4 10" xfId="4332"/>
    <cellStyle name="Énfasis1 4 11" xfId="4333"/>
    <cellStyle name="Énfasis1 4 12" xfId="4334"/>
    <cellStyle name="Énfasis1 4 13" xfId="4335"/>
    <cellStyle name="Énfasis1 4 14" xfId="4336"/>
    <cellStyle name="Énfasis1 4 2" xfId="4337"/>
    <cellStyle name="Énfasis1 4 3" xfId="4338"/>
    <cellStyle name="Énfasis1 4 4" xfId="4339"/>
    <cellStyle name="Énfasis1 4 5" xfId="4340"/>
    <cellStyle name="Énfasis1 4 6" xfId="4341"/>
    <cellStyle name="Énfasis1 4 7" xfId="4342"/>
    <cellStyle name="Énfasis1 4 8" xfId="4343"/>
    <cellStyle name="Énfasis1 4 9" xfId="4344"/>
    <cellStyle name="Énfasis1 5" xfId="4345"/>
    <cellStyle name="Énfasis1 5 10" xfId="4346"/>
    <cellStyle name="Énfasis1 5 11" xfId="4347"/>
    <cellStyle name="Énfasis1 5 12" xfId="4348"/>
    <cellStyle name="Énfasis1 5 13" xfId="4349"/>
    <cellStyle name="Énfasis1 5 14" xfId="4350"/>
    <cellStyle name="Énfasis1 5 2" xfId="4351"/>
    <cellStyle name="Énfasis1 5 3" xfId="4352"/>
    <cellStyle name="Énfasis1 5 4" xfId="4353"/>
    <cellStyle name="Énfasis1 5 5" xfId="4354"/>
    <cellStyle name="Énfasis1 5 6" xfId="4355"/>
    <cellStyle name="Énfasis1 5 7" xfId="4356"/>
    <cellStyle name="Énfasis1 5 8" xfId="4357"/>
    <cellStyle name="Énfasis1 5 9" xfId="4358"/>
    <cellStyle name="Énfasis1 6" xfId="4359"/>
    <cellStyle name="Énfasis1 7" xfId="4360"/>
    <cellStyle name="Énfasis1 8" xfId="4361"/>
    <cellStyle name="Énfasis1 9" xfId="8731"/>
    <cellStyle name="Énfasis2 10" xfId="8732"/>
    <cellStyle name="Énfasis2 11" xfId="8733"/>
    <cellStyle name="Énfasis2 12" xfId="8734"/>
    <cellStyle name="Énfasis2 13" xfId="8735"/>
    <cellStyle name="Énfasis2 14" xfId="8736"/>
    <cellStyle name="Énfasis2 15" xfId="8737"/>
    <cellStyle name="Énfasis2 16" xfId="8738"/>
    <cellStyle name="Énfasis2 2" xfId="4362"/>
    <cellStyle name="Énfasis2 2 10" xfId="4363"/>
    <cellStyle name="Énfasis2 2 11" xfId="4364"/>
    <cellStyle name="Énfasis2 2 12" xfId="4365"/>
    <cellStyle name="Énfasis2 2 13" xfId="4366"/>
    <cellStyle name="Énfasis2 2 14" xfId="4367"/>
    <cellStyle name="Énfasis2 2 2" xfId="4368"/>
    <cellStyle name="Énfasis2 2 3" xfId="4369"/>
    <cellStyle name="Énfasis2 2 4" xfId="4370"/>
    <cellStyle name="Énfasis2 2 5" xfId="4371"/>
    <cellStyle name="Énfasis2 2 6" xfId="4372"/>
    <cellStyle name="Énfasis2 2 7" xfId="4373"/>
    <cellStyle name="Énfasis2 2 8" xfId="4374"/>
    <cellStyle name="Énfasis2 2 9" xfId="4375"/>
    <cellStyle name="Énfasis2 3" xfId="4376"/>
    <cellStyle name="Énfasis2 3 10" xfId="4377"/>
    <cellStyle name="Énfasis2 3 11" xfId="4378"/>
    <cellStyle name="Énfasis2 3 12" xfId="4379"/>
    <cellStyle name="Énfasis2 3 13" xfId="4380"/>
    <cellStyle name="Énfasis2 3 14" xfId="4381"/>
    <cellStyle name="Énfasis2 3 2" xfId="4382"/>
    <cellStyle name="Énfasis2 3 3" xfId="4383"/>
    <cellStyle name="Énfasis2 3 4" xfId="4384"/>
    <cellStyle name="Énfasis2 3 5" xfId="4385"/>
    <cellStyle name="Énfasis2 3 6" xfId="4386"/>
    <cellStyle name="Énfasis2 3 7" xfId="4387"/>
    <cellStyle name="Énfasis2 3 8" xfId="4388"/>
    <cellStyle name="Énfasis2 3 9" xfId="4389"/>
    <cellStyle name="Énfasis2 4" xfId="4390"/>
    <cellStyle name="Énfasis2 4 10" xfId="4391"/>
    <cellStyle name="Énfasis2 4 11" xfId="4392"/>
    <cellStyle name="Énfasis2 4 12" xfId="4393"/>
    <cellStyle name="Énfasis2 4 13" xfId="4394"/>
    <cellStyle name="Énfasis2 4 14" xfId="4395"/>
    <cellStyle name="Énfasis2 4 2" xfId="4396"/>
    <cellStyle name="Énfasis2 4 3" xfId="4397"/>
    <cellStyle name="Énfasis2 4 4" xfId="4398"/>
    <cellStyle name="Énfasis2 4 5" xfId="4399"/>
    <cellStyle name="Énfasis2 4 6" xfId="4400"/>
    <cellStyle name="Énfasis2 4 7" xfId="4401"/>
    <cellStyle name="Énfasis2 4 8" xfId="4402"/>
    <cellStyle name="Énfasis2 4 9" xfId="4403"/>
    <cellStyle name="Énfasis2 5" xfId="4404"/>
    <cellStyle name="Énfasis2 5 10" xfId="4405"/>
    <cellStyle name="Énfasis2 5 11" xfId="4406"/>
    <cellStyle name="Énfasis2 5 12" xfId="4407"/>
    <cellStyle name="Énfasis2 5 13" xfId="4408"/>
    <cellStyle name="Énfasis2 5 14" xfId="4409"/>
    <cellStyle name="Énfasis2 5 2" xfId="4410"/>
    <cellStyle name="Énfasis2 5 3" xfId="4411"/>
    <cellStyle name="Énfasis2 5 4" xfId="4412"/>
    <cellStyle name="Énfasis2 5 5" xfId="4413"/>
    <cellStyle name="Énfasis2 5 6" xfId="4414"/>
    <cellStyle name="Énfasis2 5 7" xfId="4415"/>
    <cellStyle name="Énfasis2 5 8" xfId="4416"/>
    <cellStyle name="Énfasis2 5 9" xfId="4417"/>
    <cellStyle name="Énfasis2 6" xfId="4418"/>
    <cellStyle name="Énfasis2 7" xfId="4419"/>
    <cellStyle name="Énfasis2 8" xfId="8739"/>
    <cellStyle name="Énfasis2 9" xfId="8740"/>
    <cellStyle name="Énfasis3 10" xfId="8741"/>
    <cellStyle name="Énfasis3 11" xfId="8742"/>
    <cellStyle name="Énfasis3 12" xfId="8743"/>
    <cellStyle name="Énfasis3 13" xfId="8744"/>
    <cellStyle name="Énfasis3 14" xfId="8745"/>
    <cellStyle name="Énfasis3 15" xfId="8746"/>
    <cellStyle name="Énfasis3 16" xfId="8747"/>
    <cellStyle name="Énfasis3 2" xfId="4420"/>
    <cellStyle name="Énfasis3 2 10" xfId="4421"/>
    <cellStyle name="Énfasis3 2 11" xfId="4422"/>
    <cellStyle name="Énfasis3 2 12" xfId="4423"/>
    <cellStyle name="Énfasis3 2 13" xfId="4424"/>
    <cellStyle name="Énfasis3 2 14" xfId="4425"/>
    <cellStyle name="Énfasis3 2 2" xfId="4426"/>
    <cellStyle name="Énfasis3 2 3" xfId="4427"/>
    <cellStyle name="Énfasis3 2 4" xfId="4428"/>
    <cellStyle name="Énfasis3 2 5" xfId="4429"/>
    <cellStyle name="Énfasis3 2 6" xfId="4430"/>
    <cellStyle name="Énfasis3 2 7" xfId="4431"/>
    <cellStyle name="Énfasis3 2 8" xfId="4432"/>
    <cellStyle name="Énfasis3 2 9" xfId="4433"/>
    <cellStyle name="Énfasis3 3" xfId="4434"/>
    <cellStyle name="Énfasis3 3 10" xfId="4435"/>
    <cellStyle name="Énfasis3 3 11" xfId="4436"/>
    <cellStyle name="Énfasis3 3 12" xfId="4437"/>
    <cellStyle name="Énfasis3 3 13" xfId="4438"/>
    <cellStyle name="Énfasis3 3 14" xfId="4439"/>
    <cellStyle name="Énfasis3 3 2" xfId="4440"/>
    <cellStyle name="Énfasis3 3 3" xfId="4441"/>
    <cellStyle name="Énfasis3 3 4" xfId="4442"/>
    <cellStyle name="Énfasis3 3 5" xfId="4443"/>
    <cellStyle name="Énfasis3 3 6" xfId="4444"/>
    <cellStyle name="Énfasis3 3 7" xfId="4445"/>
    <cellStyle name="Énfasis3 3 8" xfId="4446"/>
    <cellStyle name="Énfasis3 3 9" xfId="4447"/>
    <cellStyle name="Énfasis3 4" xfId="4448"/>
    <cellStyle name="Énfasis3 4 10" xfId="4449"/>
    <cellStyle name="Énfasis3 4 11" xfId="4450"/>
    <cellStyle name="Énfasis3 4 12" xfId="4451"/>
    <cellStyle name="Énfasis3 4 13" xfId="4452"/>
    <cellStyle name="Énfasis3 4 14" xfId="4453"/>
    <cellStyle name="Énfasis3 4 2" xfId="4454"/>
    <cellStyle name="Énfasis3 4 3" xfId="4455"/>
    <cellStyle name="Énfasis3 4 4" xfId="4456"/>
    <cellStyle name="Énfasis3 4 5" xfId="4457"/>
    <cellStyle name="Énfasis3 4 6" xfId="4458"/>
    <cellStyle name="Énfasis3 4 7" xfId="4459"/>
    <cellStyle name="Énfasis3 4 8" xfId="4460"/>
    <cellStyle name="Énfasis3 4 9" xfId="4461"/>
    <cellStyle name="Énfasis3 5" xfId="4462"/>
    <cellStyle name="Énfasis3 5 10" xfId="4463"/>
    <cellStyle name="Énfasis3 5 11" xfId="4464"/>
    <cellStyle name="Énfasis3 5 12" xfId="4465"/>
    <cellStyle name="Énfasis3 5 13" xfId="4466"/>
    <cellStyle name="Énfasis3 5 14" xfId="4467"/>
    <cellStyle name="Énfasis3 5 2" xfId="4468"/>
    <cellStyle name="Énfasis3 5 3" xfId="4469"/>
    <cellStyle name="Énfasis3 5 4" xfId="4470"/>
    <cellStyle name="Énfasis3 5 5" xfId="4471"/>
    <cellStyle name="Énfasis3 5 6" xfId="4472"/>
    <cellStyle name="Énfasis3 5 7" xfId="4473"/>
    <cellStyle name="Énfasis3 5 8" xfId="4474"/>
    <cellStyle name="Énfasis3 5 9" xfId="4475"/>
    <cellStyle name="Énfasis3 6" xfId="4476"/>
    <cellStyle name="Énfasis3 7" xfId="4477"/>
    <cellStyle name="Énfasis3 8" xfId="8748"/>
    <cellStyle name="Énfasis3 9" xfId="8749"/>
    <cellStyle name="Énfasis4 10" xfId="8750"/>
    <cellStyle name="Énfasis4 11" xfId="8751"/>
    <cellStyle name="Énfasis4 12" xfId="8752"/>
    <cellStyle name="Énfasis4 13" xfId="8753"/>
    <cellStyle name="Énfasis4 14" xfId="8754"/>
    <cellStyle name="Énfasis4 15" xfId="8755"/>
    <cellStyle name="Énfasis4 16" xfId="8756"/>
    <cellStyle name="Énfasis4 2" xfId="4478"/>
    <cellStyle name="Énfasis4 2 10" xfId="4479"/>
    <cellStyle name="Énfasis4 2 11" xfId="4480"/>
    <cellStyle name="Énfasis4 2 12" xfId="4481"/>
    <cellStyle name="Énfasis4 2 13" xfId="4482"/>
    <cellStyle name="Énfasis4 2 14" xfId="4483"/>
    <cellStyle name="Énfasis4 2 2" xfId="4484"/>
    <cellStyle name="Énfasis4 2 3" xfId="4485"/>
    <cellStyle name="Énfasis4 2 4" xfId="4486"/>
    <cellStyle name="Énfasis4 2 5" xfId="4487"/>
    <cellStyle name="Énfasis4 2 6" xfId="4488"/>
    <cellStyle name="Énfasis4 2 7" xfId="4489"/>
    <cellStyle name="Énfasis4 2 8" xfId="4490"/>
    <cellStyle name="Énfasis4 2 9" xfId="4491"/>
    <cellStyle name="Énfasis4 3" xfId="4492"/>
    <cellStyle name="Énfasis4 3 10" xfId="4493"/>
    <cellStyle name="Énfasis4 3 11" xfId="4494"/>
    <cellStyle name="Énfasis4 3 12" xfId="4495"/>
    <cellStyle name="Énfasis4 3 13" xfId="4496"/>
    <cellStyle name="Énfasis4 3 14" xfId="4497"/>
    <cellStyle name="Énfasis4 3 2" xfId="4498"/>
    <cellStyle name="Énfasis4 3 3" xfId="4499"/>
    <cellStyle name="Énfasis4 3 4" xfId="4500"/>
    <cellStyle name="Énfasis4 3 5" xfId="4501"/>
    <cellStyle name="Énfasis4 3 6" xfId="4502"/>
    <cellStyle name="Énfasis4 3 7" xfId="4503"/>
    <cellStyle name="Énfasis4 3 8" xfId="4504"/>
    <cellStyle name="Énfasis4 3 9" xfId="4505"/>
    <cellStyle name="Énfasis4 4" xfId="4506"/>
    <cellStyle name="Énfasis4 4 10" xfId="4507"/>
    <cellStyle name="Énfasis4 4 11" xfId="4508"/>
    <cellStyle name="Énfasis4 4 12" xfId="4509"/>
    <cellStyle name="Énfasis4 4 13" xfId="4510"/>
    <cellStyle name="Énfasis4 4 14" xfId="4511"/>
    <cellStyle name="Énfasis4 4 2" xfId="4512"/>
    <cellStyle name="Énfasis4 4 3" xfId="4513"/>
    <cellStyle name="Énfasis4 4 4" xfId="4514"/>
    <cellStyle name="Énfasis4 4 5" xfId="4515"/>
    <cellStyle name="Énfasis4 4 6" xfId="4516"/>
    <cellStyle name="Énfasis4 4 7" xfId="4517"/>
    <cellStyle name="Énfasis4 4 8" xfId="4518"/>
    <cellStyle name="Énfasis4 4 9" xfId="4519"/>
    <cellStyle name="Énfasis4 5" xfId="4520"/>
    <cellStyle name="Énfasis4 5 10" xfId="4521"/>
    <cellStyle name="Énfasis4 5 11" xfId="4522"/>
    <cellStyle name="Énfasis4 5 12" xfId="4523"/>
    <cellStyle name="Énfasis4 5 13" xfId="4524"/>
    <cellStyle name="Énfasis4 5 14" xfId="4525"/>
    <cellStyle name="Énfasis4 5 2" xfId="4526"/>
    <cellStyle name="Énfasis4 5 3" xfId="4527"/>
    <cellStyle name="Énfasis4 5 4" xfId="4528"/>
    <cellStyle name="Énfasis4 5 5" xfId="4529"/>
    <cellStyle name="Énfasis4 5 6" xfId="4530"/>
    <cellStyle name="Énfasis4 5 7" xfId="4531"/>
    <cellStyle name="Énfasis4 5 8" xfId="4532"/>
    <cellStyle name="Énfasis4 5 9" xfId="4533"/>
    <cellStyle name="Énfasis4 6" xfId="4534"/>
    <cellStyle name="Énfasis4 7" xfId="4535"/>
    <cellStyle name="Énfasis4 8" xfId="8757"/>
    <cellStyle name="Énfasis4 9" xfId="8758"/>
    <cellStyle name="Énfasis5 10" xfId="8759"/>
    <cellStyle name="Énfasis5 11" xfId="8760"/>
    <cellStyle name="Énfasis5 12" xfId="8761"/>
    <cellStyle name="Énfasis5 13" xfId="8762"/>
    <cellStyle name="Énfasis5 14" xfId="8763"/>
    <cellStyle name="Énfasis5 15" xfId="8764"/>
    <cellStyle name="Énfasis5 16" xfId="8765"/>
    <cellStyle name="Énfasis5 2" xfId="4536"/>
    <cellStyle name="Énfasis5 2 10" xfId="4537"/>
    <cellStyle name="Énfasis5 2 11" xfId="4538"/>
    <cellStyle name="Énfasis5 2 12" xfId="4539"/>
    <cellStyle name="Énfasis5 2 13" xfId="4540"/>
    <cellStyle name="Énfasis5 2 14" xfId="4541"/>
    <cellStyle name="Énfasis5 2 2" xfId="4542"/>
    <cellStyle name="Énfasis5 2 3" xfId="4543"/>
    <cellStyle name="Énfasis5 2 4" xfId="4544"/>
    <cellStyle name="Énfasis5 2 5" xfId="4545"/>
    <cellStyle name="Énfasis5 2 6" xfId="4546"/>
    <cellStyle name="Énfasis5 2 7" xfId="4547"/>
    <cellStyle name="Énfasis5 2 8" xfId="4548"/>
    <cellStyle name="Énfasis5 2 9" xfId="4549"/>
    <cellStyle name="Énfasis5 3" xfId="4550"/>
    <cellStyle name="Énfasis5 3 10" xfId="4551"/>
    <cellStyle name="Énfasis5 3 11" xfId="4552"/>
    <cellStyle name="Énfasis5 3 12" xfId="4553"/>
    <cellStyle name="Énfasis5 3 13" xfId="4554"/>
    <cellStyle name="Énfasis5 3 14" xfId="4555"/>
    <cellStyle name="Énfasis5 3 2" xfId="4556"/>
    <cellStyle name="Énfasis5 3 3" xfId="4557"/>
    <cellStyle name="Énfasis5 3 4" xfId="4558"/>
    <cellStyle name="Énfasis5 3 5" xfId="4559"/>
    <cellStyle name="Énfasis5 3 6" xfId="4560"/>
    <cellStyle name="Énfasis5 3 7" xfId="4561"/>
    <cellStyle name="Énfasis5 3 8" xfId="4562"/>
    <cellStyle name="Énfasis5 3 9" xfId="4563"/>
    <cellStyle name="Énfasis5 4" xfId="4564"/>
    <cellStyle name="Énfasis5 4 10" xfId="4565"/>
    <cellStyle name="Énfasis5 4 11" xfId="4566"/>
    <cellStyle name="Énfasis5 4 12" xfId="4567"/>
    <cellStyle name="Énfasis5 4 13" xfId="4568"/>
    <cellStyle name="Énfasis5 4 14" xfId="4569"/>
    <cellStyle name="Énfasis5 4 2" xfId="4570"/>
    <cellStyle name="Énfasis5 4 3" xfId="4571"/>
    <cellStyle name="Énfasis5 4 4" xfId="4572"/>
    <cellStyle name="Énfasis5 4 5" xfId="4573"/>
    <cellStyle name="Énfasis5 4 6" xfId="4574"/>
    <cellStyle name="Énfasis5 4 7" xfId="4575"/>
    <cellStyle name="Énfasis5 4 8" xfId="4576"/>
    <cellStyle name="Énfasis5 4 9" xfId="4577"/>
    <cellStyle name="Énfasis5 5" xfId="4578"/>
    <cellStyle name="Énfasis5 5 10" xfId="4579"/>
    <cellStyle name="Énfasis5 5 11" xfId="4580"/>
    <cellStyle name="Énfasis5 5 12" xfId="4581"/>
    <cellStyle name="Énfasis5 5 13" xfId="4582"/>
    <cellStyle name="Énfasis5 5 14" xfId="4583"/>
    <cellStyle name="Énfasis5 5 2" xfId="4584"/>
    <cellStyle name="Énfasis5 5 3" xfId="4585"/>
    <cellStyle name="Énfasis5 5 4" xfId="4586"/>
    <cellStyle name="Énfasis5 5 5" xfId="4587"/>
    <cellStyle name="Énfasis5 5 6" xfId="4588"/>
    <cellStyle name="Énfasis5 5 7" xfId="4589"/>
    <cellStyle name="Énfasis5 5 8" xfId="4590"/>
    <cellStyle name="Énfasis5 5 9" xfId="4591"/>
    <cellStyle name="Énfasis5 6" xfId="4592"/>
    <cellStyle name="Énfasis5 7" xfId="4593"/>
    <cellStyle name="Énfasis5 8" xfId="8766"/>
    <cellStyle name="Énfasis5 9" xfId="8767"/>
    <cellStyle name="Énfasis6 10" xfId="8768"/>
    <cellStyle name="Énfasis6 11" xfId="8769"/>
    <cellStyle name="Énfasis6 12" xfId="8770"/>
    <cellStyle name="Énfasis6 13" xfId="8771"/>
    <cellStyle name="Énfasis6 14" xfId="8772"/>
    <cellStyle name="Énfasis6 15" xfId="8773"/>
    <cellStyle name="Énfasis6 16" xfId="8774"/>
    <cellStyle name="Énfasis6 2" xfId="4594"/>
    <cellStyle name="Énfasis6 2 10" xfId="4595"/>
    <cellStyle name="Énfasis6 2 11" xfId="4596"/>
    <cellStyle name="Énfasis6 2 12" xfId="4597"/>
    <cellStyle name="Énfasis6 2 13" xfId="4598"/>
    <cellStyle name="Énfasis6 2 14" xfId="4599"/>
    <cellStyle name="Énfasis6 2 2" xfId="4600"/>
    <cellStyle name="Énfasis6 2 3" xfId="4601"/>
    <cellStyle name="Énfasis6 2 4" xfId="4602"/>
    <cellStyle name="Énfasis6 2 5" xfId="4603"/>
    <cellStyle name="Énfasis6 2 6" xfId="4604"/>
    <cellStyle name="Énfasis6 2 7" xfId="4605"/>
    <cellStyle name="Énfasis6 2 8" xfId="4606"/>
    <cellStyle name="Énfasis6 2 9" xfId="4607"/>
    <cellStyle name="Énfasis6 3" xfId="4608"/>
    <cellStyle name="Énfasis6 3 10" xfId="4609"/>
    <cellStyle name="Énfasis6 3 11" xfId="4610"/>
    <cellStyle name="Énfasis6 3 12" xfId="4611"/>
    <cellStyle name="Énfasis6 3 13" xfId="4612"/>
    <cellStyle name="Énfasis6 3 14" xfId="4613"/>
    <cellStyle name="Énfasis6 3 2" xfId="4614"/>
    <cellStyle name="Énfasis6 3 3" xfId="4615"/>
    <cellStyle name="Énfasis6 3 4" xfId="4616"/>
    <cellStyle name="Énfasis6 3 5" xfId="4617"/>
    <cellStyle name="Énfasis6 3 6" xfId="4618"/>
    <cellStyle name="Énfasis6 3 7" xfId="4619"/>
    <cellStyle name="Énfasis6 3 8" xfId="4620"/>
    <cellStyle name="Énfasis6 3 9" xfId="4621"/>
    <cellStyle name="Énfasis6 4" xfId="4622"/>
    <cellStyle name="Énfasis6 4 10" xfId="4623"/>
    <cellStyle name="Énfasis6 4 11" xfId="4624"/>
    <cellStyle name="Énfasis6 4 12" xfId="4625"/>
    <cellStyle name="Énfasis6 4 13" xfId="4626"/>
    <cellStyle name="Énfasis6 4 14" xfId="4627"/>
    <cellStyle name="Énfasis6 4 2" xfId="4628"/>
    <cellStyle name="Énfasis6 4 3" xfId="4629"/>
    <cellStyle name="Énfasis6 4 4" xfId="4630"/>
    <cellStyle name="Énfasis6 4 5" xfId="4631"/>
    <cellStyle name="Énfasis6 4 6" xfId="4632"/>
    <cellStyle name="Énfasis6 4 7" xfId="4633"/>
    <cellStyle name="Énfasis6 4 8" xfId="4634"/>
    <cellStyle name="Énfasis6 4 9" xfId="4635"/>
    <cellStyle name="Énfasis6 5" xfId="4636"/>
    <cellStyle name="Énfasis6 5 10" xfId="4637"/>
    <cellStyle name="Énfasis6 5 11" xfId="4638"/>
    <cellStyle name="Énfasis6 5 12" xfId="4639"/>
    <cellStyle name="Énfasis6 5 13" xfId="4640"/>
    <cellStyle name="Énfasis6 5 14" xfId="4641"/>
    <cellStyle name="Énfasis6 5 2" xfId="4642"/>
    <cellStyle name="Énfasis6 5 3" xfId="4643"/>
    <cellStyle name="Énfasis6 5 4" xfId="4644"/>
    <cellStyle name="Énfasis6 5 5" xfId="4645"/>
    <cellStyle name="Énfasis6 5 6" xfId="4646"/>
    <cellStyle name="Énfasis6 5 7" xfId="4647"/>
    <cellStyle name="Énfasis6 5 8" xfId="4648"/>
    <cellStyle name="Énfasis6 5 9" xfId="4649"/>
    <cellStyle name="Énfasis6 6" xfId="4650"/>
    <cellStyle name="Énfasis6 7" xfId="4651"/>
    <cellStyle name="Énfasis6 8" xfId="8775"/>
    <cellStyle name="Énfasis6 9" xfId="8776"/>
    <cellStyle name="ent" xfId="4652"/>
    <cellStyle name="Entrada 10" xfId="8777"/>
    <cellStyle name="Entrada 11" xfId="8778"/>
    <cellStyle name="Entrada 12" xfId="8779"/>
    <cellStyle name="Entrada 13" xfId="8780"/>
    <cellStyle name="Entrada 14" xfId="8781"/>
    <cellStyle name="Entrada 15" xfId="8782"/>
    <cellStyle name="Entrada 16" xfId="8783"/>
    <cellStyle name="Entrada 2" xfId="4653"/>
    <cellStyle name="Entrada 2 10" xfId="4654"/>
    <cellStyle name="Entrada 2 10 2" xfId="4655"/>
    <cellStyle name="Entrada 2 10 2 2" xfId="4656"/>
    <cellStyle name="Entrada 2 11" xfId="4657"/>
    <cellStyle name="Entrada 2 11 2" xfId="4658"/>
    <cellStyle name="Entrada 2 11 2 2" xfId="4659"/>
    <cellStyle name="Entrada 2 12" xfId="4660"/>
    <cellStyle name="Entrada 2 12 2" xfId="4661"/>
    <cellStyle name="Entrada 2 12 2 2" xfId="4662"/>
    <cellStyle name="Entrada 2 13" xfId="4663"/>
    <cellStyle name="Entrada 2 13 2" xfId="4664"/>
    <cellStyle name="Entrada 2 13 2 2" xfId="4665"/>
    <cellStyle name="Entrada 2 14" xfId="4666"/>
    <cellStyle name="Entrada 2 14 2" xfId="4667"/>
    <cellStyle name="Entrada 2 14 2 2" xfId="4668"/>
    <cellStyle name="Entrada 2 15" xfId="4669"/>
    <cellStyle name="Entrada 2 15 2" xfId="4670"/>
    <cellStyle name="Entrada 2 2" xfId="4671"/>
    <cellStyle name="Entrada 2 2 2" xfId="4672"/>
    <cellStyle name="Entrada 2 2 2 2" xfId="4673"/>
    <cellStyle name="Entrada 2 3" xfId="4674"/>
    <cellStyle name="Entrada 2 3 2" xfId="4675"/>
    <cellStyle name="Entrada 2 3 2 2" xfId="4676"/>
    <cellStyle name="Entrada 2 4" xfId="4677"/>
    <cellStyle name="Entrada 2 4 2" xfId="4678"/>
    <cellStyle name="Entrada 2 4 2 2" xfId="4679"/>
    <cellStyle name="Entrada 2 5" xfId="4680"/>
    <cellStyle name="Entrada 2 5 2" xfId="4681"/>
    <cellStyle name="Entrada 2 5 2 2" xfId="4682"/>
    <cellStyle name="Entrada 2 6" xfId="4683"/>
    <cellStyle name="Entrada 2 6 2" xfId="4684"/>
    <cellStyle name="Entrada 2 6 2 2" xfId="4685"/>
    <cellStyle name="Entrada 2 7" xfId="4686"/>
    <cellStyle name="Entrada 2 7 2" xfId="4687"/>
    <cellStyle name="Entrada 2 7 2 2" xfId="4688"/>
    <cellStyle name="Entrada 2 8" xfId="4689"/>
    <cellStyle name="Entrada 2 8 2" xfId="4690"/>
    <cellStyle name="Entrada 2 8 2 2" xfId="4691"/>
    <cellStyle name="Entrada 2 9" xfId="4692"/>
    <cellStyle name="Entrada 2 9 2" xfId="4693"/>
    <cellStyle name="Entrada 2 9 2 2" xfId="4694"/>
    <cellStyle name="Entrada 3" xfId="4695"/>
    <cellStyle name="Entrada 3 10" xfId="4696"/>
    <cellStyle name="Entrada 3 10 2" xfId="4697"/>
    <cellStyle name="Entrada 3 10 2 2" xfId="4698"/>
    <cellStyle name="Entrada 3 11" xfId="4699"/>
    <cellStyle name="Entrada 3 11 2" xfId="4700"/>
    <cellStyle name="Entrada 3 11 2 2" xfId="4701"/>
    <cellStyle name="Entrada 3 12" xfId="4702"/>
    <cellStyle name="Entrada 3 12 2" xfId="4703"/>
    <cellStyle name="Entrada 3 12 2 2" xfId="4704"/>
    <cellStyle name="Entrada 3 13" xfId="4705"/>
    <cellStyle name="Entrada 3 13 2" xfId="4706"/>
    <cellStyle name="Entrada 3 13 2 2" xfId="4707"/>
    <cellStyle name="Entrada 3 14" xfId="4708"/>
    <cellStyle name="Entrada 3 14 2" xfId="4709"/>
    <cellStyle name="Entrada 3 14 2 2" xfId="4710"/>
    <cellStyle name="Entrada 3 15" xfId="4711"/>
    <cellStyle name="Entrada 3 15 2" xfId="4712"/>
    <cellStyle name="Entrada 3 2" xfId="4713"/>
    <cellStyle name="Entrada 3 2 2" xfId="4714"/>
    <cellStyle name="Entrada 3 2 2 2" xfId="4715"/>
    <cellStyle name="Entrada 3 3" xfId="4716"/>
    <cellStyle name="Entrada 3 3 2" xfId="4717"/>
    <cellStyle name="Entrada 3 3 2 2" xfId="4718"/>
    <cellStyle name="Entrada 3 4" xfId="4719"/>
    <cellStyle name="Entrada 3 4 2" xfId="4720"/>
    <cellStyle name="Entrada 3 4 2 2" xfId="4721"/>
    <cellStyle name="Entrada 3 5" xfId="4722"/>
    <cellStyle name="Entrada 3 5 2" xfId="4723"/>
    <cellStyle name="Entrada 3 5 2 2" xfId="4724"/>
    <cellStyle name="Entrada 3 6" xfId="4725"/>
    <cellStyle name="Entrada 3 6 2" xfId="4726"/>
    <cellStyle name="Entrada 3 6 2 2" xfId="4727"/>
    <cellStyle name="Entrada 3 7" xfId="4728"/>
    <cellStyle name="Entrada 3 7 2" xfId="4729"/>
    <cellStyle name="Entrada 3 7 2 2" xfId="4730"/>
    <cellStyle name="Entrada 3 8" xfId="4731"/>
    <cellStyle name="Entrada 3 8 2" xfId="4732"/>
    <cellStyle name="Entrada 3 8 2 2" xfId="4733"/>
    <cellStyle name="Entrada 3 9" xfId="4734"/>
    <cellStyle name="Entrada 3 9 2" xfId="4735"/>
    <cellStyle name="Entrada 3 9 2 2" xfId="4736"/>
    <cellStyle name="Entrada 4" xfId="4737"/>
    <cellStyle name="Entrada 4 10" xfId="4738"/>
    <cellStyle name="Entrada 4 10 2" xfId="4739"/>
    <cellStyle name="Entrada 4 10 2 2" xfId="4740"/>
    <cellStyle name="Entrada 4 11" xfId="4741"/>
    <cellStyle name="Entrada 4 11 2" xfId="4742"/>
    <cellStyle name="Entrada 4 11 2 2" xfId="4743"/>
    <cellStyle name="Entrada 4 12" xfId="4744"/>
    <cellStyle name="Entrada 4 12 2" xfId="4745"/>
    <cellStyle name="Entrada 4 12 2 2" xfId="4746"/>
    <cellStyle name="Entrada 4 13" xfId="4747"/>
    <cellStyle name="Entrada 4 13 2" xfId="4748"/>
    <cellStyle name="Entrada 4 13 2 2" xfId="4749"/>
    <cellStyle name="Entrada 4 14" xfId="4750"/>
    <cellStyle name="Entrada 4 14 2" xfId="4751"/>
    <cellStyle name="Entrada 4 14 2 2" xfId="4752"/>
    <cellStyle name="Entrada 4 15" xfId="4753"/>
    <cellStyle name="Entrada 4 15 2" xfId="4754"/>
    <cellStyle name="Entrada 4 2" xfId="4755"/>
    <cellStyle name="Entrada 4 2 2" xfId="4756"/>
    <cellStyle name="Entrada 4 2 2 2" xfId="4757"/>
    <cellStyle name="Entrada 4 3" xfId="4758"/>
    <cellStyle name="Entrada 4 3 2" xfId="4759"/>
    <cellStyle name="Entrada 4 3 2 2" xfId="4760"/>
    <cellStyle name="Entrada 4 4" xfId="4761"/>
    <cellStyle name="Entrada 4 4 2" xfId="4762"/>
    <cellStyle name="Entrada 4 4 2 2" xfId="4763"/>
    <cellStyle name="Entrada 4 5" xfId="4764"/>
    <cellStyle name="Entrada 4 5 2" xfId="4765"/>
    <cellStyle name="Entrada 4 5 2 2" xfId="4766"/>
    <cellStyle name="Entrada 4 6" xfId="4767"/>
    <cellStyle name="Entrada 4 6 2" xfId="4768"/>
    <cellStyle name="Entrada 4 6 2 2" xfId="4769"/>
    <cellStyle name="Entrada 4 7" xfId="4770"/>
    <cellStyle name="Entrada 4 7 2" xfId="4771"/>
    <cellStyle name="Entrada 4 7 2 2" xfId="4772"/>
    <cellStyle name="Entrada 4 8" xfId="4773"/>
    <cellStyle name="Entrada 4 8 2" xfId="4774"/>
    <cellStyle name="Entrada 4 8 2 2" xfId="4775"/>
    <cellStyle name="Entrada 4 9" xfId="4776"/>
    <cellStyle name="Entrada 4 9 2" xfId="4777"/>
    <cellStyle name="Entrada 4 9 2 2" xfId="4778"/>
    <cellStyle name="Entrada 5" xfId="4779"/>
    <cellStyle name="Entrada 5 10" xfId="4780"/>
    <cellStyle name="Entrada 5 10 2" xfId="4781"/>
    <cellStyle name="Entrada 5 10 2 2" xfId="4782"/>
    <cellStyle name="Entrada 5 11" xfId="4783"/>
    <cellStyle name="Entrada 5 11 2" xfId="4784"/>
    <cellStyle name="Entrada 5 11 2 2" xfId="4785"/>
    <cellStyle name="Entrada 5 12" xfId="4786"/>
    <cellStyle name="Entrada 5 12 2" xfId="4787"/>
    <cellStyle name="Entrada 5 12 2 2" xfId="4788"/>
    <cellStyle name="Entrada 5 13" xfId="4789"/>
    <cellStyle name="Entrada 5 13 2" xfId="4790"/>
    <cellStyle name="Entrada 5 13 2 2" xfId="4791"/>
    <cellStyle name="Entrada 5 14" xfId="4792"/>
    <cellStyle name="Entrada 5 14 2" xfId="4793"/>
    <cellStyle name="Entrada 5 14 2 2" xfId="4794"/>
    <cellStyle name="Entrada 5 15" xfId="4795"/>
    <cellStyle name="Entrada 5 15 2" xfId="4796"/>
    <cellStyle name="Entrada 5 2" xfId="4797"/>
    <cellStyle name="Entrada 5 2 2" xfId="4798"/>
    <cellStyle name="Entrada 5 2 2 2" xfId="4799"/>
    <cellStyle name="Entrada 5 3" xfId="4800"/>
    <cellStyle name="Entrada 5 3 2" xfId="4801"/>
    <cellStyle name="Entrada 5 3 2 2" xfId="4802"/>
    <cellStyle name="Entrada 5 4" xfId="4803"/>
    <cellStyle name="Entrada 5 4 2" xfId="4804"/>
    <cellStyle name="Entrada 5 4 2 2" xfId="4805"/>
    <cellStyle name="Entrada 5 5" xfId="4806"/>
    <cellStyle name="Entrada 5 5 2" xfId="4807"/>
    <cellStyle name="Entrada 5 5 2 2" xfId="4808"/>
    <cellStyle name="Entrada 5 6" xfId="4809"/>
    <cellStyle name="Entrada 5 6 2" xfId="4810"/>
    <cellStyle name="Entrada 5 6 2 2" xfId="4811"/>
    <cellStyle name="Entrada 5 7" xfId="4812"/>
    <cellStyle name="Entrada 5 7 2" xfId="4813"/>
    <cellStyle name="Entrada 5 7 2 2" xfId="4814"/>
    <cellStyle name="Entrada 5 8" xfId="4815"/>
    <cellStyle name="Entrada 5 8 2" xfId="4816"/>
    <cellStyle name="Entrada 5 8 2 2" xfId="4817"/>
    <cellStyle name="Entrada 5 9" xfId="4818"/>
    <cellStyle name="Entrada 5 9 2" xfId="4819"/>
    <cellStyle name="Entrada 5 9 2 2" xfId="4820"/>
    <cellStyle name="Entrada 6" xfId="4821"/>
    <cellStyle name="Entrada 7" xfId="4822"/>
    <cellStyle name="entrada 8" xfId="4823"/>
    <cellStyle name="entrada 9" xfId="4824"/>
    <cellStyle name="Entrée" xfId="4825"/>
    <cellStyle name="Error check" xfId="4826"/>
    <cellStyle name="Est - $" xfId="4827"/>
    <cellStyle name="Est - %" xfId="4828"/>
    <cellStyle name="Est 0,000.0" xfId="4829"/>
    <cellStyle name="Estilo 1" xfId="4830"/>
    <cellStyle name="Estilo 1 2" xfId="8784"/>
    <cellStyle name="Estilo 1 2 10" xfId="8785"/>
    <cellStyle name="Estilo 1 2 11" xfId="8786"/>
    <cellStyle name="Estilo 1 2 12" xfId="8787"/>
    <cellStyle name="Estilo 1 2 13" xfId="8788"/>
    <cellStyle name="Estilo 1 2 14" xfId="8789"/>
    <cellStyle name="Estilo 1 2 15" xfId="8790"/>
    <cellStyle name="Estilo 1 2 2" xfId="8791"/>
    <cellStyle name="Estilo 1 2 3" xfId="8792"/>
    <cellStyle name="Estilo 1 2 4" xfId="8793"/>
    <cellStyle name="Estilo 1 2 5" xfId="8794"/>
    <cellStyle name="Estilo 1 2 6" xfId="8795"/>
    <cellStyle name="Estilo 1 2 7" xfId="8796"/>
    <cellStyle name="Estilo 1 2 8" xfId="8797"/>
    <cellStyle name="Estilo 1 2 9" xfId="8798"/>
    <cellStyle name="Estilo 1 3" xfId="8799"/>
    <cellStyle name="Estilo 1 4" xfId="8800"/>
    <cellStyle name="Estilo 1_MONEDA ACTUALIZADO" xfId="8801"/>
    <cellStyle name="Estilo 2" xfId="4831"/>
    <cellStyle name="Estilo 2 2" xfId="8802"/>
    <cellStyle name="Euro" xfId="4832"/>
    <cellStyle name="Euro 10" xfId="4833"/>
    <cellStyle name="Euro 11" xfId="4834"/>
    <cellStyle name="Euro 12" xfId="4835"/>
    <cellStyle name="Euro 13" xfId="4836"/>
    <cellStyle name="Euro 14" xfId="4837"/>
    <cellStyle name="Euro 15" xfId="4838"/>
    <cellStyle name="Euro 15 10" xfId="4839"/>
    <cellStyle name="Euro 15 11" xfId="4840"/>
    <cellStyle name="Euro 15 12" xfId="4841"/>
    <cellStyle name="Euro 15 13" xfId="4842"/>
    <cellStyle name="Euro 15 14" xfId="4843"/>
    <cellStyle name="Euro 15 15" xfId="4844"/>
    <cellStyle name="Euro 15 16" xfId="4845"/>
    <cellStyle name="Euro 15 2" xfId="4846"/>
    <cellStyle name="Euro 15 3" xfId="4847"/>
    <cellStyle name="Euro 15 4" xfId="4848"/>
    <cellStyle name="Euro 15 5" xfId="4849"/>
    <cellStyle name="Euro 15 6" xfId="4850"/>
    <cellStyle name="Euro 15 7" xfId="4851"/>
    <cellStyle name="Euro 15 8" xfId="4852"/>
    <cellStyle name="Euro 15 9" xfId="4853"/>
    <cellStyle name="Euro 16" xfId="4854"/>
    <cellStyle name="Euro 16 10" xfId="4855"/>
    <cellStyle name="Euro 16 11" xfId="4856"/>
    <cellStyle name="Euro 16 12" xfId="4857"/>
    <cellStyle name="Euro 16 13" xfId="4858"/>
    <cellStyle name="Euro 16 14" xfId="4859"/>
    <cellStyle name="Euro 16 15" xfId="4860"/>
    <cellStyle name="Euro 16 16" xfId="4861"/>
    <cellStyle name="Euro 16 2" xfId="4862"/>
    <cellStyle name="Euro 16 3" xfId="4863"/>
    <cellStyle name="Euro 16 4" xfId="4864"/>
    <cellStyle name="Euro 16 5" xfId="4865"/>
    <cellStyle name="Euro 16 6" xfId="4866"/>
    <cellStyle name="Euro 16 7" xfId="4867"/>
    <cellStyle name="Euro 16 8" xfId="4868"/>
    <cellStyle name="Euro 16 9" xfId="4869"/>
    <cellStyle name="Euro 17" xfId="4870"/>
    <cellStyle name="Euro 17 10" xfId="4871"/>
    <cellStyle name="Euro 17 11" xfId="4872"/>
    <cellStyle name="Euro 17 12" xfId="4873"/>
    <cellStyle name="Euro 17 13" xfId="4874"/>
    <cellStyle name="Euro 17 14" xfId="4875"/>
    <cellStyle name="Euro 17 15" xfId="4876"/>
    <cellStyle name="Euro 17 16" xfId="4877"/>
    <cellStyle name="Euro 17 2" xfId="4878"/>
    <cellStyle name="Euro 17 3" xfId="4879"/>
    <cellStyle name="Euro 17 4" xfId="4880"/>
    <cellStyle name="Euro 17 5" xfId="4881"/>
    <cellStyle name="Euro 17 6" xfId="4882"/>
    <cellStyle name="Euro 17 7" xfId="4883"/>
    <cellStyle name="Euro 17 8" xfId="4884"/>
    <cellStyle name="Euro 17 9" xfId="4885"/>
    <cellStyle name="Euro 18" xfId="4886"/>
    <cellStyle name="Euro 18 10" xfId="4887"/>
    <cellStyle name="Euro 18 11" xfId="4888"/>
    <cellStyle name="Euro 18 12" xfId="4889"/>
    <cellStyle name="Euro 18 13" xfId="4890"/>
    <cellStyle name="Euro 18 14" xfId="4891"/>
    <cellStyle name="Euro 18 15" xfId="4892"/>
    <cellStyle name="Euro 18 16" xfId="4893"/>
    <cellStyle name="Euro 18 2" xfId="4894"/>
    <cellStyle name="Euro 18 3" xfId="4895"/>
    <cellStyle name="Euro 18 4" xfId="4896"/>
    <cellStyle name="Euro 18 5" xfId="4897"/>
    <cellStyle name="Euro 18 6" xfId="4898"/>
    <cellStyle name="Euro 18 7" xfId="4899"/>
    <cellStyle name="Euro 18 8" xfId="4900"/>
    <cellStyle name="Euro 18 9" xfId="4901"/>
    <cellStyle name="Euro 19" xfId="4902"/>
    <cellStyle name="Euro 19 10" xfId="4903"/>
    <cellStyle name="Euro 19 11" xfId="4904"/>
    <cellStyle name="Euro 19 12" xfId="4905"/>
    <cellStyle name="Euro 19 13" xfId="4906"/>
    <cellStyle name="Euro 19 14" xfId="4907"/>
    <cellStyle name="Euro 19 15" xfId="4908"/>
    <cellStyle name="Euro 19 16" xfId="4909"/>
    <cellStyle name="Euro 19 2" xfId="4910"/>
    <cellStyle name="Euro 19 3" xfId="4911"/>
    <cellStyle name="Euro 19 4" xfId="4912"/>
    <cellStyle name="Euro 19 5" xfId="4913"/>
    <cellStyle name="Euro 19 6" xfId="4914"/>
    <cellStyle name="Euro 19 7" xfId="4915"/>
    <cellStyle name="Euro 19 8" xfId="4916"/>
    <cellStyle name="Euro 19 9" xfId="4917"/>
    <cellStyle name="Euro 2" xfId="4918"/>
    <cellStyle name="Euro 2 10" xfId="4919"/>
    <cellStyle name="Euro 2 11" xfId="8803"/>
    <cellStyle name="Euro 2 12" xfId="8804"/>
    <cellStyle name="Euro 2 13" xfId="8805"/>
    <cellStyle name="Euro 2 14" xfId="8806"/>
    <cellStyle name="Euro 2 15" xfId="8807"/>
    <cellStyle name="Euro 2 2" xfId="4920"/>
    <cellStyle name="Euro 2 2 2" xfId="4921"/>
    <cellStyle name="Euro 2 2 3" xfId="4922"/>
    <cellStyle name="Euro 2 3" xfId="4923"/>
    <cellStyle name="Euro 2 3 2" xfId="4924"/>
    <cellStyle name="Euro 2 3 3" xfId="4925"/>
    <cellStyle name="Euro 2 4" xfId="4926"/>
    <cellStyle name="Euro 2 5" xfId="4927"/>
    <cellStyle name="Euro 2 6" xfId="4928"/>
    <cellStyle name="Euro 2 7" xfId="4929"/>
    <cellStyle name="Euro 2 8" xfId="4930"/>
    <cellStyle name="Euro 2 9" xfId="4931"/>
    <cellStyle name="Euro 2_EBITDA POR SEGMENTO MENSUALIZADO 2011" xfId="4932"/>
    <cellStyle name="Euro 20" xfId="4933"/>
    <cellStyle name="Euro 20 10" xfId="4934"/>
    <cellStyle name="Euro 20 11" xfId="4935"/>
    <cellStyle name="Euro 20 12" xfId="4936"/>
    <cellStyle name="Euro 20 13" xfId="4937"/>
    <cellStyle name="Euro 20 14" xfId="4938"/>
    <cellStyle name="Euro 20 15" xfId="4939"/>
    <cellStyle name="Euro 20 16" xfId="4940"/>
    <cellStyle name="Euro 20 2" xfId="4941"/>
    <cellStyle name="Euro 20 3" xfId="4942"/>
    <cellStyle name="Euro 20 4" xfId="4943"/>
    <cellStyle name="Euro 20 5" xfId="4944"/>
    <cellStyle name="Euro 20 6" xfId="4945"/>
    <cellStyle name="Euro 20 7" xfId="4946"/>
    <cellStyle name="Euro 20 8" xfId="4947"/>
    <cellStyle name="Euro 20 9" xfId="4948"/>
    <cellStyle name="Euro 21" xfId="4949"/>
    <cellStyle name="Euro 21 10" xfId="4950"/>
    <cellStyle name="Euro 21 11" xfId="4951"/>
    <cellStyle name="Euro 21 12" xfId="4952"/>
    <cellStyle name="Euro 21 13" xfId="4953"/>
    <cellStyle name="Euro 21 14" xfId="4954"/>
    <cellStyle name="Euro 21 15" xfId="4955"/>
    <cellStyle name="Euro 21 16" xfId="4956"/>
    <cellStyle name="Euro 21 2" xfId="4957"/>
    <cellStyle name="Euro 21 3" xfId="4958"/>
    <cellStyle name="Euro 21 4" xfId="4959"/>
    <cellStyle name="Euro 21 5" xfId="4960"/>
    <cellStyle name="Euro 21 6" xfId="4961"/>
    <cellStyle name="Euro 21 7" xfId="4962"/>
    <cellStyle name="Euro 21 8" xfId="4963"/>
    <cellStyle name="Euro 21 9" xfId="4964"/>
    <cellStyle name="Euro 22" xfId="4965"/>
    <cellStyle name="Euro 22 10" xfId="4966"/>
    <cellStyle name="Euro 22 11" xfId="4967"/>
    <cellStyle name="Euro 22 12" xfId="4968"/>
    <cellStyle name="Euro 22 13" xfId="4969"/>
    <cellStyle name="Euro 22 14" xfId="4970"/>
    <cellStyle name="Euro 22 15" xfId="4971"/>
    <cellStyle name="Euro 22 16" xfId="4972"/>
    <cellStyle name="Euro 22 2" xfId="4973"/>
    <cellStyle name="Euro 22 3" xfId="4974"/>
    <cellStyle name="Euro 22 4" xfId="4975"/>
    <cellStyle name="Euro 22 5" xfId="4976"/>
    <cellStyle name="Euro 22 6" xfId="4977"/>
    <cellStyle name="Euro 22 7" xfId="4978"/>
    <cellStyle name="Euro 22 8" xfId="4979"/>
    <cellStyle name="Euro 22 9" xfId="4980"/>
    <cellStyle name="Euro 23" xfId="4981"/>
    <cellStyle name="Euro 23 10" xfId="4982"/>
    <cellStyle name="Euro 23 11" xfId="4983"/>
    <cellStyle name="Euro 23 12" xfId="4984"/>
    <cellStyle name="Euro 23 13" xfId="4985"/>
    <cellStyle name="Euro 23 14" xfId="4986"/>
    <cellStyle name="Euro 23 15" xfId="4987"/>
    <cellStyle name="Euro 23 16" xfId="4988"/>
    <cellStyle name="Euro 23 2" xfId="4989"/>
    <cellStyle name="Euro 23 3" xfId="4990"/>
    <cellStyle name="Euro 23 4" xfId="4991"/>
    <cellStyle name="Euro 23 5" xfId="4992"/>
    <cellStyle name="Euro 23 6" xfId="4993"/>
    <cellStyle name="Euro 23 7" xfId="4994"/>
    <cellStyle name="Euro 23 8" xfId="4995"/>
    <cellStyle name="Euro 23 9" xfId="4996"/>
    <cellStyle name="Euro 24" xfId="4997"/>
    <cellStyle name="Euro 24 10" xfId="4998"/>
    <cellStyle name="Euro 24 11" xfId="4999"/>
    <cellStyle name="Euro 24 12" xfId="5000"/>
    <cellStyle name="Euro 24 13" xfId="5001"/>
    <cellStyle name="Euro 24 2" xfId="5002"/>
    <cellStyle name="Euro 24 3" xfId="5003"/>
    <cellStyle name="Euro 24 4" xfId="5004"/>
    <cellStyle name="Euro 24 5" xfId="5005"/>
    <cellStyle name="Euro 24 6" xfId="5006"/>
    <cellStyle name="Euro 24 7" xfId="5007"/>
    <cellStyle name="Euro 24 8" xfId="5008"/>
    <cellStyle name="Euro 24 9" xfId="5009"/>
    <cellStyle name="Euro 25" xfId="5010"/>
    <cellStyle name="Euro 25 10" xfId="5011"/>
    <cellStyle name="Euro 25 11" xfId="5012"/>
    <cellStyle name="Euro 25 12" xfId="5013"/>
    <cellStyle name="Euro 25 13" xfId="5014"/>
    <cellStyle name="Euro 25 2" xfId="5015"/>
    <cellStyle name="Euro 25 3" xfId="5016"/>
    <cellStyle name="Euro 25 4" xfId="5017"/>
    <cellStyle name="Euro 25 5" xfId="5018"/>
    <cellStyle name="Euro 25 6" xfId="5019"/>
    <cellStyle name="Euro 25 7" xfId="5020"/>
    <cellStyle name="Euro 25 8" xfId="5021"/>
    <cellStyle name="Euro 25 9" xfId="5022"/>
    <cellStyle name="Euro 26" xfId="5023"/>
    <cellStyle name="Euro 27" xfId="5024"/>
    <cellStyle name="Euro 28" xfId="5025"/>
    <cellStyle name="Euro 29" xfId="5026"/>
    <cellStyle name="Euro 3" xfId="5027"/>
    <cellStyle name="Euro 3 2" xfId="5028"/>
    <cellStyle name="Euro 3 3" xfId="5029"/>
    <cellStyle name="Euro 3 4" xfId="5030"/>
    <cellStyle name="Euro 3 5" xfId="5031"/>
    <cellStyle name="Euro 3 6" xfId="5032"/>
    <cellStyle name="Euro 3 7" xfId="5033"/>
    <cellStyle name="Euro 3 8" xfId="5034"/>
    <cellStyle name="Euro 3 9" xfId="5035"/>
    <cellStyle name="Euro 30" xfId="5036"/>
    <cellStyle name="Euro 31" xfId="5037"/>
    <cellStyle name="Euro 32" xfId="5038"/>
    <cellStyle name="Euro 33" xfId="5039"/>
    <cellStyle name="Euro 34" xfId="5040"/>
    <cellStyle name="Euro 35" xfId="5041"/>
    <cellStyle name="Euro 36" xfId="5042"/>
    <cellStyle name="Euro 37" xfId="5043"/>
    <cellStyle name="Euro 38" xfId="5044"/>
    <cellStyle name="Euro 39" xfId="5045"/>
    <cellStyle name="Euro 4" xfId="5046"/>
    <cellStyle name="Euro 4 2" xfId="5047"/>
    <cellStyle name="Euro 4 3" xfId="5048"/>
    <cellStyle name="Euro 4 4" xfId="5049"/>
    <cellStyle name="Euro 4 5" xfId="5050"/>
    <cellStyle name="Euro 4 6" xfId="5051"/>
    <cellStyle name="Euro 4 7" xfId="5052"/>
    <cellStyle name="Euro 4 8" xfId="5053"/>
    <cellStyle name="Euro 40" xfId="5054"/>
    <cellStyle name="Euro 41" xfId="5055"/>
    <cellStyle name="Euro 41 10" xfId="5056"/>
    <cellStyle name="Euro 41 11" xfId="5057"/>
    <cellStyle name="Euro 41 12" xfId="5058"/>
    <cellStyle name="Euro 41 2" xfId="5059"/>
    <cellStyle name="Euro 41 3" xfId="5060"/>
    <cellStyle name="Euro 41 4" xfId="5061"/>
    <cellStyle name="Euro 41 5" xfId="5062"/>
    <cellStyle name="Euro 41 6" xfId="5063"/>
    <cellStyle name="Euro 41 7" xfId="5064"/>
    <cellStyle name="Euro 41 8" xfId="5065"/>
    <cellStyle name="Euro 41 9" xfId="5066"/>
    <cellStyle name="Euro 42" xfId="5067"/>
    <cellStyle name="Euro 43" xfId="5068"/>
    <cellStyle name="Euro 44" xfId="5069"/>
    <cellStyle name="Euro 45" xfId="5070"/>
    <cellStyle name="Euro 46" xfId="5071"/>
    <cellStyle name="Euro 47" xfId="5072"/>
    <cellStyle name="Euro 48" xfId="5073"/>
    <cellStyle name="Euro 49" xfId="5074"/>
    <cellStyle name="Euro 5" xfId="5075"/>
    <cellStyle name="Euro 5 2" xfId="5076"/>
    <cellStyle name="Euro 5 3" xfId="5077"/>
    <cellStyle name="Euro 5 4" xfId="5078"/>
    <cellStyle name="Euro 5 5" xfId="5079"/>
    <cellStyle name="Euro 5 6" xfId="5080"/>
    <cellStyle name="Euro 5 7" xfId="5081"/>
    <cellStyle name="Euro 50" xfId="5082"/>
    <cellStyle name="Euro 51" xfId="5083"/>
    <cellStyle name="Euro 52" xfId="5084"/>
    <cellStyle name="Euro 53" xfId="5085"/>
    <cellStyle name="Euro 54" xfId="5086"/>
    <cellStyle name="Euro 55" xfId="5087"/>
    <cellStyle name="Euro 56" xfId="5088"/>
    <cellStyle name="Euro 57" xfId="5089"/>
    <cellStyle name="Euro 58" xfId="5090"/>
    <cellStyle name="Euro 59" xfId="5091"/>
    <cellStyle name="Euro 6" xfId="5092"/>
    <cellStyle name="Euro 6 2" xfId="5093"/>
    <cellStyle name="Euro 6 3" xfId="5094"/>
    <cellStyle name="Euro 6 4" xfId="5095"/>
    <cellStyle name="Euro 6 5" xfId="5096"/>
    <cellStyle name="Euro 6 6" xfId="5097"/>
    <cellStyle name="Euro 6 7" xfId="5098"/>
    <cellStyle name="Euro 60" xfId="5099"/>
    <cellStyle name="Euro 61" xfId="5100"/>
    <cellStyle name="Euro 62" xfId="5101"/>
    <cellStyle name="Euro 63" xfId="5102"/>
    <cellStyle name="Euro 64" xfId="5103"/>
    <cellStyle name="Euro 65" xfId="5104"/>
    <cellStyle name="Euro 66" xfId="5105"/>
    <cellStyle name="Euro 67" xfId="5106"/>
    <cellStyle name="Euro 68" xfId="5107"/>
    <cellStyle name="Euro 69" xfId="5108"/>
    <cellStyle name="Euro 7" xfId="5109"/>
    <cellStyle name="Euro 7 2" xfId="5110"/>
    <cellStyle name="Euro 7 3" xfId="5111"/>
    <cellStyle name="Euro 7 4" xfId="5112"/>
    <cellStyle name="Euro 7 5" xfId="5113"/>
    <cellStyle name="Euro 7 6" xfId="5114"/>
    <cellStyle name="Euro 7 7" xfId="5115"/>
    <cellStyle name="Euro 70" xfId="5116"/>
    <cellStyle name="Euro 71" xfId="5117"/>
    <cellStyle name="Euro 72" xfId="5118"/>
    <cellStyle name="Euro 73" xfId="5119"/>
    <cellStyle name="Euro 74" xfId="5120"/>
    <cellStyle name="Euro 75" xfId="5121"/>
    <cellStyle name="Euro 76" xfId="5122"/>
    <cellStyle name="Euro 77" xfId="5123"/>
    <cellStyle name="Euro 78" xfId="5124"/>
    <cellStyle name="Euro 79" xfId="5125"/>
    <cellStyle name="Euro 8" xfId="5126"/>
    <cellStyle name="Euro 8 2" xfId="5127"/>
    <cellStyle name="Euro 8 3" xfId="5128"/>
    <cellStyle name="Euro 8 4" xfId="5129"/>
    <cellStyle name="Euro 8 5" xfId="5130"/>
    <cellStyle name="Euro 8 6" xfId="5131"/>
    <cellStyle name="Euro 8 7" xfId="5132"/>
    <cellStyle name="Euro 80" xfId="5133"/>
    <cellStyle name="Euro 81" xfId="5134"/>
    <cellStyle name="Euro 82" xfId="5135"/>
    <cellStyle name="Euro 83" xfId="5136"/>
    <cellStyle name="Euro 84" xfId="5137"/>
    <cellStyle name="Euro 9" xfId="5138"/>
    <cellStyle name="Euro 9 2" xfId="5139"/>
    <cellStyle name="Euro 9 3" xfId="5140"/>
    <cellStyle name="Euro 9 4" xfId="5141"/>
    <cellStyle name="Euro 9 5" xfId="5142"/>
    <cellStyle name="Euro 9 6" xfId="5143"/>
    <cellStyle name="Euro 9 7" xfId="5144"/>
    <cellStyle name="Euro_(+, -) Activos fijos tipo historico" xfId="5145"/>
    <cellStyle name="Explanatory Text" xfId="5146"/>
    <cellStyle name="Explanatory Text 2" xfId="5147"/>
    <cellStyle name="Explanatory Text 2 10" xfId="8808"/>
    <cellStyle name="Explanatory Text 2 11" xfId="8809"/>
    <cellStyle name="Explanatory Text 2 12" xfId="8810"/>
    <cellStyle name="Explanatory Text 2 13" xfId="8811"/>
    <cellStyle name="Explanatory Text 2 14" xfId="8812"/>
    <cellStyle name="Explanatory Text 2 15" xfId="8813"/>
    <cellStyle name="Explanatory Text 2 2" xfId="8814"/>
    <cellStyle name="Explanatory Text 2 3" xfId="8815"/>
    <cellStyle name="Explanatory Text 2 4" xfId="8816"/>
    <cellStyle name="Explanatory Text 2 5" xfId="8817"/>
    <cellStyle name="Explanatory Text 2 6" xfId="8818"/>
    <cellStyle name="Explanatory Text 2 7" xfId="8819"/>
    <cellStyle name="Explanatory Text 2 8" xfId="8820"/>
    <cellStyle name="Explanatory Text 2 9" xfId="8821"/>
    <cellStyle name="Explanatory Text 3" xfId="9323"/>
    <cellStyle name="Explanatory Text 4" xfId="9324"/>
    <cellStyle name="Explanatory Text 5" xfId="9325"/>
    <cellStyle name="Explanatory Text 6" xfId="9326"/>
    <cellStyle name="EY House" xfId="5148"/>
    <cellStyle name="EY Narrative text" xfId="5149"/>
    <cellStyle name="EY%colcalc" xfId="5150"/>
    <cellStyle name="EY%input" xfId="5151"/>
    <cellStyle name="EY%rowcalc" xfId="5152"/>
    <cellStyle name="EY0dp" xfId="5153"/>
    <cellStyle name="EY1dp" xfId="5154"/>
    <cellStyle name="EY2dp" xfId="5155"/>
    <cellStyle name="EY3dp" xfId="5156"/>
    <cellStyle name="EYChartTitle" xfId="5157"/>
    <cellStyle name="EYColumnHeading" xfId="5158"/>
    <cellStyle name="EYColumnHeading 2" xfId="5159"/>
    <cellStyle name="EYColumnHeading 3" xfId="5160"/>
    <cellStyle name="EYColumnHeading_20101005 Full Model ED v44 post CC full covenants" xfId="5161"/>
    <cellStyle name="EYColumnHeadingItalic" xfId="5162"/>
    <cellStyle name="EYCoverDatabookName" xfId="5163"/>
    <cellStyle name="EYCoverDate" xfId="5164"/>
    <cellStyle name="EYCoverDraft" xfId="5165"/>
    <cellStyle name="EYCoverProjectName" xfId="5166"/>
    <cellStyle name="EYCurrency" xfId="5167"/>
    <cellStyle name="EYCurrency 2" xfId="5168"/>
    <cellStyle name="EYCurrency 3" xfId="5169"/>
    <cellStyle name="EYCurrency_20101005 Full Model ED v44 post CC full covenants" xfId="5170"/>
    <cellStyle name="EYHeading1" xfId="5171"/>
    <cellStyle name="EYheading2" xfId="5172"/>
    <cellStyle name="EYheading3" xfId="5173"/>
    <cellStyle name="EYNotes" xfId="5174"/>
    <cellStyle name="EYNotesHeading" xfId="5175"/>
    <cellStyle name="EYNotesHeading 2" xfId="5176"/>
    <cellStyle name="EYNotesHeading 3" xfId="5177"/>
    <cellStyle name="EYNotesHeading_20101005 Full Model ED v44 post CC full covenants" xfId="5178"/>
    <cellStyle name="EYnumber" xfId="5179"/>
    <cellStyle name="EYnumber 2" xfId="5180"/>
    <cellStyle name="EYnumber_EBITDA Bridge Template2" xfId="5181"/>
    <cellStyle name="EYRelianceRestricted" xfId="5182"/>
    <cellStyle name="EYSectionHeading" xfId="5183"/>
    <cellStyle name="EYSheetHeader1" xfId="5184"/>
    <cellStyle name="EYSheetHeading" xfId="5185"/>
    <cellStyle name="EYSheetHeading 2" xfId="5186"/>
    <cellStyle name="EYSheetHeading_20101005 Full Model ED v44 post CC full covenants" xfId="5187"/>
    <cellStyle name="EYsmallheading" xfId="5188"/>
    <cellStyle name="EYSource" xfId="5189"/>
    <cellStyle name="EYSource 2" xfId="5190"/>
    <cellStyle name="EYSource_20101005 Full Model ED v44 post CC full covenants" xfId="5191"/>
    <cellStyle name="EYtext" xfId="5192"/>
    <cellStyle name="EYtextbold" xfId="5193"/>
    <cellStyle name="EYtextbolditalic" xfId="5194"/>
    <cellStyle name="EYtextitalic" xfId="5195"/>
    <cellStyle name="f" xfId="5196"/>
    <cellStyle name="f 2" xfId="5197"/>
    <cellStyle name="f Highlight 2" xfId="5198"/>
    <cellStyle name="f_11.indop" xfId="5199"/>
    <cellStyle name="f_11.merc" xfId="5200"/>
    <cellStyle name="f_clp-usd" xfId="5201"/>
    <cellStyle name="f_ITI_Informe Mensual_2011" xfId="5202"/>
    <cellStyle name="F2" xfId="5203"/>
    <cellStyle name="F2 10" xfId="8822"/>
    <cellStyle name="F2 11" xfId="8823"/>
    <cellStyle name="F2 12" xfId="8824"/>
    <cellStyle name="F2 13" xfId="8825"/>
    <cellStyle name="F2 14" xfId="8826"/>
    <cellStyle name="F2 15" xfId="8827"/>
    <cellStyle name="F2 16" xfId="8828"/>
    <cellStyle name="F2 17" xfId="8829"/>
    <cellStyle name="F2 2" xfId="8830"/>
    <cellStyle name="F2 3" xfId="8831"/>
    <cellStyle name="F2 4" xfId="8832"/>
    <cellStyle name="F2 5" xfId="8833"/>
    <cellStyle name="F2 6" xfId="8834"/>
    <cellStyle name="F2 7" xfId="8835"/>
    <cellStyle name="F2 8" xfId="8836"/>
    <cellStyle name="F2 9" xfId="8837"/>
    <cellStyle name="F3" xfId="5204"/>
    <cellStyle name="F3 10" xfId="8838"/>
    <cellStyle name="F3 11" xfId="8839"/>
    <cellStyle name="F3 12" xfId="8840"/>
    <cellStyle name="F3 13" xfId="8841"/>
    <cellStyle name="F3 14" xfId="8842"/>
    <cellStyle name="F3 15" xfId="8843"/>
    <cellStyle name="F3 16" xfId="8844"/>
    <cellStyle name="F3 17" xfId="8845"/>
    <cellStyle name="F3 2" xfId="8846"/>
    <cellStyle name="F3 3" xfId="8847"/>
    <cellStyle name="F3 4" xfId="8848"/>
    <cellStyle name="F3 5" xfId="8849"/>
    <cellStyle name="F3 6" xfId="8850"/>
    <cellStyle name="F3 7" xfId="8851"/>
    <cellStyle name="F3 8" xfId="8852"/>
    <cellStyle name="F3 9" xfId="8853"/>
    <cellStyle name="F4" xfId="5205"/>
    <cellStyle name="F4 10" xfId="8854"/>
    <cellStyle name="F4 11" xfId="8855"/>
    <cellStyle name="F4 12" xfId="8856"/>
    <cellStyle name="F4 13" xfId="8857"/>
    <cellStyle name="F4 14" xfId="8858"/>
    <cellStyle name="F4 15" xfId="8859"/>
    <cellStyle name="F4 16" xfId="8860"/>
    <cellStyle name="F4 17" xfId="8861"/>
    <cellStyle name="F4 2" xfId="8862"/>
    <cellStyle name="F4 3" xfId="8863"/>
    <cellStyle name="F4 4" xfId="8864"/>
    <cellStyle name="F4 5" xfId="8865"/>
    <cellStyle name="F4 6" xfId="8866"/>
    <cellStyle name="F4 7" xfId="8867"/>
    <cellStyle name="F4 8" xfId="8868"/>
    <cellStyle name="F4 9" xfId="8869"/>
    <cellStyle name="F5" xfId="5206"/>
    <cellStyle name="F5 10" xfId="8870"/>
    <cellStyle name="F5 11" xfId="8871"/>
    <cellStyle name="F5 12" xfId="8872"/>
    <cellStyle name="F5 13" xfId="8873"/>
    <cellStyle name="F5 14" xfId="8874"/>
    <cellStyle name="F5 15" xfId="8875"/>
    <cellStyle name="F5 16" xfId="8876"/>
    <cellStyle name="F5 17" xfId="8877"/>
    <cellStyle name="F5 2" xfId="8878"/>
    <cellStyle name="F5 3" xfId="8879"/>
    <cellStyle name="F5 4" xfId="8880"/>
    <cellStyle name="F5 5" xfId="8881"/>
    <cellStyle name="F5 6" xfId="8882"/>
    <cellStyle name="F5 7" xfId="8883"/>
    <cellStyle name="F5 8" xfId="8884"/>
    <cellStyle name="F5 9" xfId="8885"/>
    <cellStyle name="F6" xfId="5207"/>
    <cellStyle name="F6 10" xfId="8886"/>
    <cellStyle name="F6 11" xfId="8887"/>
    <cellStyle name="F6 12" xfId="8888"/>
    <cellStyle name="F6 13" xfId="8889"/>
    <cellStyle name="F6 14" xfId="8890"/>
    <cellStyle name="F6 15" xfId="8891"/>
    <cellStyle name="F6 16" xfId="8892"/>
    <cellStyle name="F6 17" xfId="8893"/>
    <cellStyle name="F6 2" xfId="8894"/>
    <cellStyle name="F6 3" xfId="8895"/>
    <cellStyle name="F6 4" xfId="8896"/>
    <cellStyle name="F6 5" xfId="8897"/>
    <cellStyle name="F6 6" xfId="8898"/>
    <cellStyle name="F6 7" xfId="8899"/>
    <cellStyle name="F6 8" xfId="8900"/>
    <cellStyle name="F6 9" xfId="8901"/>
    <cellStyle name="F7" xfId="5208"/>
    <cellStyle name="F7 10" xfId="8902"/>
    <cellStyle name="F7 11" xfId="8903"/>
    <cellStyle name="F7 12" xfId="8904"/>
    <cellStyle name="F7 13" xfId="8905"/>
    <cellStyle name="F7 14" xfId="8906"/>
    <cellStyle name="F7 15" xfId="8907"/>
    <cellStyle name="F7 16" xfId="8908"/>
    <cellStyle name="F7 17" xfId="8909"/>
    <cellStyle name="F7 2" xfId="8910"/>
    <cellStyle name="F7 3" xfId="8911"/>
    <cellStyle name="F7 4" xfId="8912"/>
    <cellStyle name="F7 5" xfId="8913"/>
    <cellStyle name="F7 6" xfId="8914"/>
    <cellStyle name="F7 7" xfId="8915"/>
    <cellStyle name="F7 8" xfId="8916"/>
    <cellStyle name="F7 9" xfId="8917"/>
    <cellStyle name="F8" xfId="5209"/>
    <cellStyle name="F8 10" xfId="8918"/>
    <cellStyle name="F8 11" xfId="8919"/>
    <cellStyle name="F8 12" xfId="8920"/>
    <cellStyle name="F8 13" xfId="8921"/>
    <cellStyle name="F8 14" xfId="8922"/>
    <cellStyle name="F8 15" xfId="8923"/>
    <cellStyle name="F8 16" xfId="8924"/>
    <cellStyle name="F8 17" xfId="8925"/>
    <cellStyle name="F8 2" xfId="8926"/>
    <cellStyle name="F8 3" xfId="8927"/>
    <cellStyle name="F8 4" xfId="8928"/>
    <cellStyle name="F8 5" xfId="8929"/>
    <cellStyle name="F8 6" xfId="8930"/>
    <cellStyle name="F8 7" xfId="8931"/>
    <cellStyle name="F8 8" xfId="8932"/>
    <cellStyle name="F8 9" xfId="8933"/>
    <cellStyle name="fecha" xfId="5210"/>
    <cellStyle name="Fecha 10" xfId="5211"/>
    <cellStyle name="fecha 11" xfId="5212"/>
    <cellStyle name="fecha 12" xfId="5213"/>
    <cellStyle name="fecha 2" xfId="5214"/>
    <cellStyle name="fecha 3" xfId="5215"/>
    <cellStyle name="fecha 4" xfId="5216"/>
    <cellStyle name="fecha 5" xfId="5217"/>
    <cellStyle name="Fecha 6" xfId="5218"/>
    <cellStyle name="Fecha 7" xfId="5219"/>
    <cellStyle name="Fecha 8" xfId="5220"/>
    <cellStyle name="Fecha 9" xfId="5221"/>
    <cellStyle name="FF_EURO" xfId="5222"/>
    <cellStyle name="Fijo" xfId="5223"/>
    <cellStyle name="Fijo 2" xfId="5224"/>
    <cellStyle name="Fijo 3" xfId="5225"/>
    <cellStyle name="Finan?ní0" xfId="5226"/>
    <cellStyle name="Financiero" xfId="5227"/>
    <cellStyle name="Financiero 2" xfId="5228"/>
    <cellStyle name="Financiero 3" xfId="5229"/>
    <cellStyle name="Finanční0" xfId="5230"/>
    <cellStyle name="Fixed" xfId="5231"/>
    <cellStyle name="Fixlong" xfId="5232"/>
    <cellStyle name="Footer SBILogo1" xfId="5233"/>
    <cellStyle name="Footer SBILogo2" xfId="5234"/>
    <cellStyle name="Footnote" xfId="5235"/>
    <cellStyle name="Footnote Reference" xfId="5236"/>
    <cellStyle name="Footnote_HDI - Template BR 2005-01" xfId="5237"/>
    <cellStyle name="Forecast" xfId="5238"/>
    <cellStyle name="Forecast %" xfId="5239"/>
    <cellStyle name="Format Number Column" xfId="5240"/>
    <cellStyle name="Formula" xfId="5241"/>
    <cellStyle name="Fred" xfId="5242"/>
    <cellStyle name="from Input Sheet" xfId="5243"/>
    <cellStyle name="From Project Models" xfId="5244"/>
    <cellStyle name="FRxAmtStyle" xfId="5245"/>
    <cellStyle name="g Highlight 1" xfId="5246"/>
    <cellStyle name="gelb" xfId="8934"/>
    <cellStyle name="GN Store Nord A/S (CPSE:GN) - Monthly Forward P/E (NTM)Style" xfId="5247"/>
    <cellStyle name="Good" xfId="5248"/>
    <cellStyle name="Good 2" xfId="5249"/>
    <cellStyle name="Good 2 10" xfId="8935"/>
    <cellStyle name="Good 2 11" xfId="8936"/>
    <cellStyle name="Good 2 12" xfId="8937"/>
    <cellStyle name="Good 2 13" xfId="8938"/>
    <cellStyle name="Good 2 14" xfId="8939"/>
    <cellStyle name="Good 2 15" xfId="8940"/>
    <cellStyle name="Good 2 2" xfId="8941"/>
    <cellStyle name="Good 2 3" xfId="8942"/>
    <cellStyle name="Good 2 4" xfId="8943"/>
    <cellStyle name="Good 2 5" xfId="8944"/>
    <cellStyle name="Good 2 6" xfId="8945"/>
    <cellStyle name="Good 2 7" xfId="8946"/>
    <cellStyle name="Good 2 8" xfId="8947"/>
    <cellStyle name="Good 2 9" xfId="8948"/>
    <cellStyle name="Good 3" xfId="9327"/>
    <cellStyle name="Good 4" xfId="9328"/>
    <cellStyle name="Good 5" xfId="9329"/>
    <cellStyle name="Good 6" xfId="9330"/>
    <cellStyle name="GPM_Allocation" xfId="5250"/>
    <cellStyle name="GREG" xfId="5251"/>
    <cellStyle name="Grey" xfId="5252"/>
    <cellStyle name="Grey 2" xfId="8949"/>
    <cellStyle name="Grey 2 10" xfId="8950"/>
    <cellStyle name="Grey 2 11" xfId="8951"/>
    <cellStyle name="Grey 2 12" xfId="8952"/>
    <cellStyle name="Grey 2 13" xfId="8953"/>
    <cellStyle name="Grey 2 14" xfId="8954"/>
    <cellStyle name="Grey 2 15" xfId="8955"/>
    <cellStyle name="Grey 2 2" xfId="8956"/>
    <cellStyle name="Grey 2 3" xfId="8957"/>
    <cellStyle name="Grey 2 4" xfId="8958"/>
    <cellStyle name="Grey 2 5" xfId="8959"/>
    <cellStyle name="Grey 2 6" xfId="8960"/>
    <cellStyle name="Grey 2 7" xfId="8961"/>
    <cellStyle name="Grey 2 8" xfId="8962"/>
    <cellStyle name="Grey 2 9" xfId="8963"/>
    <cellStyle name="H 2" xfId="5253"/>
    <cellStyle name="hard no." xfId="5254"/>
    <cellStyle name="Hard Percent" xfId="5255"/>
    <cellStyle name="Header" xfId="5256"/>
    <cellStyle name="Header 2" xfId="5257"/>
    <cellStyle name="Header Draft Stamp" xfId="5258"/>
    <cellStyle name="Header_Back up forecast 02" xfId="5259"/>
    <cellStyle name="Header1" xfId="5260"/>
    <cellStyle name="Header2" xfId="5261"/>
    <cellStyle name="Header2 2" xfId="8964"/>
    <cellStyle name="Header2 2 2" xfId="8965"/>
    <cellStyle name="Header2 2 2 2" xfId="8966"/>
    <cellStyle name="Header2 2 2 3" xfId="8967"/>
    <cellStyle name="Header2 2 3" xfId="8968"/>
    <cellStyle name="Header2 2 3 2" xfId="8969"/>
    <cellStyle name="Header2 2 4" xfId="8970"/>
    <cellStyle name="Header2 2 4 2" xfId="8971"/>
    <cellStyle name="Header2 2 5" xfId="8972"/>
    <cellStyle name="Header2 2 6" xfId="8973"/>
    <cellStyle name="Header2 3" xfId="8974"/>
    <cellStyle name="Header2 3 2" xfId="8975"/>
    <cellStyle name="Header2 3 3" xfId="8976"/>
    <cellStyle name="Header2 4" xfId="8977"/>
    <cellStyle name="Header2 4 2" xfId="8978"/>
    <cellStyle name="Header2 5" xfId="8979"/>
    <cellStyle name="Header2 5 2" xfId="8980"/>
    <cellStyle name="Header2 6" xfId="8981"/>
    <cellStyle name="Header2 6 2" xfId="8982"/>
    <cellStyle name="Header2 7" xfId="8983"/>
    <cellStyle name="Header2 7 2" xfId="8984"/>
    <cellStyle name="Header2 7 3" xfId="8985"/>
    <cellStyle name="header3" xfId="5262"/>
    <cellStyle name="Heading" xfId="5263"/>
    <cellStyle name="Heading 1" xfId="5264"/>
    <cellStyle name="Heading 1 2" xfId="5265"/>
    <cellStyle name="Heading 1 2 10" xfId="8986"/>
    <cellStyle name="Heading 1 2 11" xfId="8987"/>
    <cellStyle name="Heading 1 2 12" xfId="8988"/>
    <cellStyle name="Heading 1 2 13" xfId="8989"/>
    <cellStyle name="Heading 1 2 14" xfId="8990"/>
    <cellStyle name="Heading 1 2 15" xfId="8991"/>
    <cellStyle name="Heading 1 2 2" xfId="8992"/>
    <cellStyle name="Heading 1 2 3" xfId="8993"/>
    <cellStyle name="Heading 1 2 4" xfId="8994"/>
    <cellStyle name="Heading 1 2 5" xfId="8995"/>
    <cellStyle name="Heading 1 2 6" xfId="8996"/>
    <cellStyle name="Heading 1 2 7" xfId="8997"/>
    <cellStyle name="Heading 1 2 8" xfId="8998"/>
    <cellStyle name="Heading 1 2 9" xfId="8999"/>
    <cellStyle name="Heading 1 3" xfId="9000"/>
    <cellStyle name="Heading 1 4" xfId="9331"/>
    <cellStyle name="Heading 1 5" xfId="9332"/>
    <cellStyle name="Heading 1 6" xfId="9333"/>
    <cellStyle name="Heading 1 Above" xfId="5266"/>
    <cellStyle name="Heading 1+" xfId="5267"/>
    <cellStyle name="Heading 2" xfId="5268"/>
    <cellStyle name="Heading 2 2" xfId="5269"/>
    <cellStyle name="Heading 2 2 10" xfId="9001"/>
    <cellStyle name="Heading 2 2 11" xfId="9002"/>
    <cellStyle name="Heading 2 2 12" xfId="9003"/>
    <cellStyle name="Heading 2 2 13" xfId="9004"/>
    <cellStyle name="Heading 2 2 14" xfId="9005"/>
    <cellStyle name="Heading 2 2 15" xfId="9006"/>
    <cellStyle name="Heading 2 2 16" xfId="9334"/>
    <cellStyle name="Heading 2 2 2" xfId="9007"/>
    <cellStyle name="Heading 2 2 3" xfId="9008"/>
    <cellStyle name="Heading 2 2 4" xfId="9009"/>
    <cellStyle name="Heading 2 2 5" xfId="9010"/>
    <cellStyle name="Heading 2 2 6" xfId="9011"/>
    <cellStyle name="Heading 2 2 7" xfId="9012"/>
    <cellStyle name="Heading 2 2 8" xfId="9013"/>
    <cellStyle name="Heading 2 2 9" xfId="9014"/>
    <cellStyle name="Heading 2 3" xfId="9015"/>
    <cellStyle name="Heading 2 3 2" xfId="9335"/>
    <cellStyle name="Heading 2 4" xfId="9336"/>
    <cellStyle name="Heading 2 5" xfId="9337"/>
    <cellStyle name="Heading 2 6" xfId="9338"/>
    <cellStyle name="Heading 2 Below" xfId="5270"/>
    <cellStyle name="Heading 2+" xfId="5271"/>
    <cellStyle name="Heading 3" xfId="5272"/>
    <cellStyle name="Heading 3 2" xfId="5273"/>
    <cellStyle name="Heading 3 2 10" xfId="9016"/>
    <cellStyle name="Heading 3 2 11" xfId="9017"/>
    <cellStyle name="Heading 3 2 12" xfId="9018"/>
    <cellStyle name="Heading 3 2 13" xfId="9019"/>
    <cellStyle name="Heading 3 2 14" xfId="9020"/>
    <cellStyle name="Heading 3 2 15" xfId="9021"/>
    <cellStyle name="Heading 3 2 16" xfId="9339"/>
    <cellStyle name="Heading 3 2 2" xfId="9022"/>
    <cellStyle name="Heading 3 2 3" xfId="9023"/>
    <cellStyle name="Heading 3 2 4" xfId="9024"/>
    <cellStyle name="Heading 3 2 5" xfId="9025"/>
    <cellStyle name="Heading 3 2 6" xfId="9026"/>
    <cellStyle name="Heading 3 2 7" xfId="9027"/>
    <cellStyle name="Heading 3 2 8" xfId="9028"/>
    <cellStyle name="Heading 3 2 9" xfId="9029"/>
    <cellStyle name="Heading 3 3" xfId="9030"/>
    <cellStyle name="Heading 3 3 2" xfId="9340"/>
    <cellStyle name="Heading 3 4" xfId="9341"/>
    <cellStyle name="Heading 3 5" xfId="9342"/>
    <cellStyle name="Heading 3 6" xfId="9343"/>
    <cellStyle name="Heading 3+" xfId="5274"/>
    <cellStyle name="Heading 4" xfId="5275"/>
    <cellStyle name="Heading 4 2" xfId="5276"/>
    <cellStyle name="Heading 4 2 10" xfId="9031"/>
    <cellStyle name="Heading 4 2 11" xfId="9032"/>
    <cellStyle name="Heading 4 2 12" xfId="9033"/>
    <cellStyle name="Heading 4 2 13" xfId="9034"/>
    <cellStyle name="Heading 4 2 14" xfId="9035"/>
    <cellStyle name="Heading 4 2 15" xfId="9036"/>
    <cellStyle name="Heading 4 2 2" xfId="9037"/>
    <cellStyle name="Heading 4 2 3" xfId="9038"/>
    <cellStyle name="Heading 4 2 4" xfId="9039"/>
    <cellStyle name="Heading 4 2 5" xfId="9040"/>
    <cellStyle name="Heading 4 2 6" xfId="9041"/>
    <cellStyle name="Heading 4 2 7" xfId="9042"/>
    <cellStyle name="Heading 4 2 8" xfId="9043"/>
    <cellStyle name="Heading 4 2 9" xfId="9044"/>
    <cellStyle name="Heading 4 3" xfId="9045"/>
    <cellStyle name="Heading 4 4" xfId="9344"/>
    <cellStyle name="Heading 4 5" xfId="9345"/>
    <cellStyle name="Heading 4 6" xfId="9346"/>
    <cellStyle name="Heading No Underline" xfId="5277"/>
    <cellStyle name="Heading With Underline" xfId="5278"/>
    <cellStyle name="Heading With Underline 2" xfId="5279"/>
    <cellStyle name="Heading With Underline 2 10" xfId="5280"/>
    <cellStyle name="Heading With Underline 2 10 2" xfId="9046"/>
    <cellStyle name="Heading With Underline 2 11" xfId="5281"/>
    <cellStyle name="Heading With Underline 2 11 2" xfId="9047"/>
    <cellStyle name="Heading With Underline 2 12" xfId="5282"/>
    <cellStyle name="Heading With Underline 2 12 2" xfId="9048"/>
    <cellStyle name="Heading With Underline 2 13" xfId="5283"/>
    <cellStyle name="Heading With Underline 2 13 2" xfId="9049"/>
    <cellStyle name="Heading With Underline 2 14" xfId="9050"/>
    <cellStyle name="Heading With Underline 2 2" xfId="5284"/>
    <cellStyle name="Heading With Underline 2 2 2" xfId="9051"/>
    <cellStyle name="Heading With Underline 2 3" xfId="5285"/>
    <cellStyle name="Heading With Underline 2 3 2" xfId="9052"/>
    <cellStyle name="Heading With Underline 2 4" xfId="5286"/>
    <cellStyle name="Heading With Underline 2 4 2" xfId="9053"/>
    <cellStyle name="Heading With Underline 2 5" xfId="5287"/>
    <cellStyle name="Heading With Underline 2 5 2" xfId="9054"/>
    <cellStyle name="Heading With Underline 2 6" xfId="5288"/>
    <cellStyle name="Heading With Underline 2 6 2" xfId="9055"/>
    <cellStyle name="Heading With Underline 2 7" xfId="5289"/>
    <cellStyle name="Heading With Underline 2 7 2" xfId="9056"/>
    <cellStyle name="Heading With Underline 2 8" xfId="5290"/>
    <cellStyle name="Heading With Underline 2 8 2" xfId="9057"/>
    <cellStyle name="Heading With Underline 2 9" xfId="5291"/>
    <cellStyle name="Heading With Underline 2 9 2" xfId="9058"/>
    <cellStyle name="Heading With Underline 3" xfId="5292"/>
    <cellStyle name="Heading With Underline 3 2" xfId="9059"/>
    <cellStyle name="Heading With Underline 3 2 2" xfId="9060"/>
    <cellStyle name="Heading With Underline 3 3" xfId="9061"/>
    <cellStyle name="Heading1" xfId="5293"/>
    <cellStyle name="Heading2" xfId="5294"/>
    <cellStyle name="Headings" xfId="5295"/>
    <cellStyle name="hellblau" xfId="9062"/>
    <cellStyle name="hellgrau" xfId="9063"/>
    <cellStyle name="Hidden" xfId="5296"/>
    <cellStyle name="Hidden 2" xfId="5297"/>
    <cellStyle name="Hidden 2 10" xfId="5298"/>
    <cellStyle name="Hidden 2 10 2" xfId="9064"/>
    <cellStyle name="Hidden 2 11" xfId="5299"/>
    <cellStyle name="Hidden 2 11 2" xfId="9065"/>
    <cellStyle name="Hidden 2 12" xfId="5300"/>
    <cellStyle name="Hidden 2 12 2" xfId="9066"/>
    <cellStyle name="Hidden 2 13" xfId="5301"/>
    <cellStyle name="Hidden 2 13 2" xfId="9067"/>
    <cellStyle name="Hidden 2 14" xfId="9068"/>
    <cellStyle name="Hidden 2 2" xfId="5302"/>
    <cellStyle name="Hidden 2 2 2" xfId="9069"/>
    <cellStyle name="Hidden 2 3" xfId="5303"/>
    <cellStyle name="Hidden 2 3 2" xfId="9070"/>
    <cellStyle name="Hidden 2 4" xfId="5304"/>
    <cellStyle name="Hidden 2 4 2" xfId="9071"/>
    <cellStyle name="Hidden 2 5" xfId="5305"/>
    <cellStyle name="Hidden 2 5 2" xfId="9072"/>
    <cellStyle name="Hidden 2 6" xfId="5306"/>
    <cellStyle name="Hidden 2 6 2" xfId="9073"/>
    <cellStyle name="Hidden 2 7" xfId="5307"/>
    <cellStyle name="Hidden 2 7 2" xfId="9074"/>
    <cellStyle name="Hidden 2 8" xfId="5308"/>
    <cellStyle name="Hidden 2 8 2" xfId="9075"/>
    <cellStyle name="Hidden 2 9" xfId="5309"/>
    <cellStyle name="Hidden 2 9 2" xfId="9076"/>
    <cellStyle name="Hidden 3" xfId="5310"/>
    <cellStyle name="Hidden 3 2" xfId="9077"/>
    <cellStyle name="Hidden 3 2 2" xfId="9078"/>
    <cellStyle name="Hidden 3 3" xfId="9079"/>
    <cellStyle name="hidebold" xfId="5311"/>
    <cellStyle name="hidenorm" xfId="5312"/>
    <cellStyle name="Highlight" xfId="5313"/>
    <cellStyle name="Hipervínculo" xfId="9208" builtinId="8"/>
    <cellStyle name="Hipervínculo 2" xfId="5314"/>
    <cellStyle name="Hipervínculo 2 10" xfId="9080"/>
    <cellStyle name="Hipervínculo 2 11" xfId="9081"/>
    <cellStyle name="Hipervínculo 2 12" xfId="9082"/>
    <cellStyle name="Hipervínculo 2 13" xfId="9083"/>
    <cellStyle name="Hipervínculo 2 14" xfId="9084"/>
    <cellStyle name="Hipervínculo 2 15" xfId="9085"/>
    <cellStyle name="Hipervínculo 2 16" xfId="9086"/>
    <cellStyle name="Hipervínculo 2 2" xfId="5315"/>
    <cellStyle name="Hipervínculo 2 2 2" xfId="5316"/>
    <cellStyle name="Hipervínculo 2 2 3" xfId="5317"/>
    <cellStyle name="Hipervínculo 2 3" xfId="5318"/>
    <cellStyle name="Hipervínculo 2 3 2" xfId="9087"/>
    <cellStyle name="Hipervínculo 2 4" xfId="5319"/>
    <cellStyle name="Hipervínculo 2 5" xfId="5320"/>
    <cellStyle name="Hipervínculo 2 6" xfId="9088"/>
    <cellStyle name="Hipervínculo 2 7" xfId="9089"/>
    <cellStyle name="Hipervínculo 2 8" xfId="9090"/>
    <cellStyle name="Hipervínculo 2 9" xfId="9091"/>
    <cellStyle name="Hipervínculo 3" xfId="9092"/>
    <cellStyle name="hips" xfId="9093"/>
    <cellStyle name="HspColumn" xfId="5321"/>
    <cellStyle name="HspColumnBottom" xfId="5322"/>
    <cellStyle name="HspCurrency" xfId="5323"/>
    <cellStyle name="HspNonCurrency" xfId="5324"/>
    <cellStyle name="HspPage" xfId="5325"/>
    <cellStyle name="HspPercentage" xfId="5326"/>
    <cellStyle name="HspPlanType" xfId="5327"/>
    <cellStyle name="HspPOV" xfId="5328"/>
    <cellStyle name="HspRow" xfId="5329"/>
    <cellStyle name="Hyperlink" xfId="5330"/>
    <cellStyle name="Hyperlink 2" xfId="5331"/>
    <cellStyle name="Hyperlink 2 2" xfId="5332"/>
    <cellStyle name="Hyperlink 3" xfId="5333"/>
    <cellStyle name="ICU Medical, Inc. (NasdaqGS:ICUI) - Monthly Forward P/E (NTM)Style" xfId="5334"/>
    <cellStyle name="Import" xfId="5335"/>
    <cellStyle name="Income Statement" xfId="5336"/>
    <cellStyle name="Incorrecto 10" xfId="9094"/>
    <cellStyle name="Incorrecto 11" xfId="9095"/>
    <cellStyle name="Incorrecto 12" xfId="9096"/>
    <cellStyle name="Incorrecto 13" xfId="9097"/>
    <cellStyle name="Incorrecto 14" xfId="9098"/>
    <cellStyle name="Incorrecto 15" xfId="9099"/>
    <cellStyle name="Incorrecto 16" xfId="9100"/>
    <cellStyle name="Incorrecto 2" xfId="5337"/>
    <cellStyle name="Incorrecto 2 10" xfId="5338"/>
    <cellStyle name="Incorrecto 2 11" xfId="5339"/>
    <cellStyle name="Incorrecto 2 12" xfId="5340"/>
    <cellStyle name="Incorrecto 2 13" xfId="5341"/>
    <cellStyle name="Incorrecto 2 14" xfId="5342"/>
    <cellStyle name="Incorrecto 2 2" xfId="5343"/>
    <cellStyle name="Incorrecto 2 3" xfId="5344"/>
    <cellStyle name="Incorrecto 2 4" xfId="5345"/>
    <cellStyle name="Incorrecto 2 5" xfId="5346"/>
    <cellStyle name="Incorrecto 2 6" xfId="5347"/>
    <cellStyle name="Incorrecto 2 7" xfId="5348"/>
    <cellStyle name="Incorrecto 2 8" xfId="5349"/>
    <cellStyle name="Incorrecto 2 9" xfId="5350"/>
    <cellStyle name="Incorrecto 3" xfId="5351"/>
    <cellStyle name="Incorrecto 3 10" xfId="5352"/>
    <cellStyle name="Incorrecto 3 11" xfId="5353"/>
    <cellStyle name="Incorrecto 3 12" xfId="5354"/>
    <cellStyle name="Incorrecto 3 13" xfId="5355"/>
    <cellStyle name="Incorrecto 3 14" xfId="5356"/>
    <cellStyle name="Incorrecto 3 2" xfId="5357"/>
    <cellStyle name="Incorrecto 3 3" xfId="5358"/>
    <cellStyle name="Incorrecto 3 4" xfId="5359"/>
    <cellStyle name="Incorrecto 3 5" xfId="5360"/>
    <cellStyle name="Incorrecto 3 6" xfId="5361"/>
    <cellStyle name="Incorrecto 3 7" xfId="5362"/>
    <cellStyle name="Incorrecto 3 8" xfId="5363"/>
    <cellStyle name="Incorrecto 3 9" xfId="5364"/>
    <cellStyle name="Incorrecto 4" xfId="5365"/>
    <cellStyle name="Incorrecto 4 10" xfId="5366"/>
    <cellStyle name="Incorrecto 4 11" xfId="5367"/>
    <cellStyle name="Incorrecto 4 12" xfId="5368"/>
    <cellStyle name="Incorrecto 4 13" xfId="5369"/>
    <cellStyle name="Incorrecto 4 14" xfId="5370"/>
    <cellStyle name="Incorrecto 4 2" xfId="5371"/>
    <cellStyle name="Incorrecto 4 3" xfId="5372"/>
    <cellStyle name="Incorrecto 4 4" xfId="5373"/>
    <cellStyle name="Incorrecto 4 5" xfId="5374"/>
    <cellStyle name="Incorrecto 4 6" xfId="5375"/>
    <cellStyle name="Incorrecto 4 7" xfId="5376"/>
    <cellStyle name="Incorrecto 4 8" xfId="5377"/>
    <cellStyle name="Incorrecto 4 9" xfId="5378"/>
    <cellStyle name="Incorrecto 5" xfId="5379"/>
    <cellStyle name="Incorrecto 5 10" xfId="5380"/>
    <cellStyle name="Incorrecto 5 11" xfId="5381"/>
    <cellStyle name="Incorrecto 5 12" xfId="5382"/>
    <cellStyle name="Incorrecto 5 13" xfId="5383"/>
    <cellStyle name="Incorrecto 5 14" xfId="5384"/>
    <cellStyle name="Incorrecto 5 2" xfId="5385"/>
    <cellStyle name="Incorrecto 5 3" xfId="5386"/>
    <cellStyle name="Incorrecto 5 4" xfId="5387"/>
    <cellStyle name="Incorrecto 5 5" xfId="5388"/>
    <cellStyle name="Incorrecto 5 6" xfId="5389"/>
    <cellStyle name="Incorrecto 5 7" xfId="5390"/>
    <cellStyle name="Incorrecto 5 8" xfId="5391"/>
    <cellStyle name="Incorrecto 5 9" xfId="5392"/>
    <cellStyle name="Incorrecto 6" xfId="5393"/>
    <cellStyle name="Incorrecto 7" xfId="5394"/>
    <cellStyle name="Incorrecto 8" xfId="9101"/>
    <cellStyle name="Incorrecto 9" xfId="9102"/>
    <cellStyle name="InLink" xfId="5395"/>
    <cellStyle name="Input" xfId="5396"/>
    <cellStyle name="Input %" xfId="5397"/>
    <cellStyle name="Input [yellow]" xfId="5398"/>
    <cellStyle name="Input [yellow] 2" xfId="9103"/>
    <cellStyle name="Input [yellow] 2 2" xfId="9104"/>
    <cellStyle name="Input [yellow] 2 2 2" xfId="9105"/>
    <cellStyle name="Input [yellow] 2 2 2 2" xfId="9106"/>
    <cellStyle name="Input [yellow] 2 2 2 2 2" xfId="9107"/>
    <cellStyle name="Input [yellow] 2 2 2 3" xfId="9108"/>
    <cellStyle name="Input [yellow] 2 2 2 4" xfId="9109"/>
    <cellStyle name="Input [yellow] 2 2 3" xfId="9110"/>
    <cellStyle name="Input [yellow] 2 2 3 2" xfId="9111"/>
    <cellStyle name="Input [yellow] 2 2 4" xfId="9112"/>
    <cellStyle name="Input [yellow] 2 2 5" xfId="9113"/>
    <cellStyle name="Input [yellow] 2 3" xfId="9114"/>
    <cellStyle name="Input [yellow] 2 3 2" xfId="9115"/>
    <cellStyle name="Input [yellow] 2 3 2 2" xfId="9116"/>
    <cellStyle name="Input [yellow] 2 3 3" xfId="9117"/>
    <cellStyle name="Input [yellow] 2 3 4" xfId="9118"/>
    <cellStyle name="Input [yellow] 2 4" xfId="9119"/>
    <cellStyle name="Input [yellow] 2 4 2" xfId="9120"/>
    <cellStyle name="Input [yellow] 2 5" xfId="9121"/>
    <cellStyle name="Input [yellow] 2 6" xfId="9122"/>
    <cellStyle name="Input [yellow] 3" xfId="9123"/>
    <cellStyle name="Input [yellow] 3 2" xfId="9124"/>
    <cellStyle name="Input [yellow] 3 2 2" xfId="9125"/>
    <cellStyle name="Input [yellow] 3 3" xfId="9126"/>
    <cellStyle name="Input [yellow] 3 4" xfId="9127"/>
    <cellStyle name="Input [yellow] 4" xfId="9128"/>
    <cellStyle name="Input [yellow] 5" xfId="9129"/>
    <cellStyle name="Input [yellow] 5 2" xfId="9130"/>
    <cellStyle name="Input [yellow] 6" xfId="9131"/>
    <cellStyle name="Input [yellow] 7" xfId="9132"/>
    <cellStyle name="Input [yellow] 8" xfId="9133"/>
    <cellStyle name="Input [yellow] 8 2" xfId="9134"/>
    <cellStyle name="Input [yellow] 8 3" xfId="9135"/>
    <cellStyle name="Input 2" xfId="5399"/>
    <cellStyle name="Input 2 10" xfId="9136"/>
    <cellStyle name="Input 2 11" xfId="9137"/>
    <cellStyle name="Input 2 12" xfId="9138"/>
    <cellStyle name="Input 2 13" xfId="9139"/>
    <cellStyle name="Input 2 14" xfId="9140"/>
    <cellStyle name="Input 2 15" xfId="9141"/>
    <cellStyle name="Input 2 2" xfId="9142"/>
    <cellStyle name="Input 2 3" xfId="9143"/>
    <cellStyle name="Input 2 4" xfId="9144"/>
    <cellStyle name="Input 2 5" xfId="9145"/>
    <cellStyle name="Input 2 6" xfId="9146"/>
    <cellStyle name="Input 2 7" xfId="9147"/>
    <cellStyle name="Input 2 8" xfId="9148"/>
    <cellStyle name="Input 2 9" xfId="9149"/>
    <cellStyle name="Input 3" xfId="5400"/>
    <cellStyle name="Input 4" xfId="5401"/>
    <cellStyle name="Input 5" xfId="9347"/>
    <cellStyle name="Input 6" xfId="9348"/>
    <cellStyle name="Input Cells" xfId="5402"/>
    <cellStyle name="Input Normal" xfId="5403"/>
    <cellStyle name="Input Percent" xfId="5404"/>
    <cellStyle name="input value" xfId="5405"/>
    <cellStyle name="Input0" xfId="5406"/>
    <cellStyle name="Input1" xfId="5407"/>
    <cellStyle name="Input2" xfId="5408"/>
    <cellStyle name="Input2 2" xfId="5409"/>
    <cellStyle name="Input2 2 10" xfId="5410"/>
    <cellStyle name="Input2 2 10 2" xfId="9150"/>
    <cellStyle name="Input2 2 11" xfId="5411"/>
    <cellStyle name="Input2 2 11 2" xfId="9151"/>
    <cellStyle name="Input2 2 12" xfId="5412"/>
    <cellStyle name="Input2 2 12 2" xfId="9152"/>
    <cellStyle name="Input2 2 13" xfId="5413"/>
    <cellStyle name="Input2 2 13 2" xfId="9153"/>
    <cellStyle name="Input2 2 14" xfId="9154"/>
    <cellStyle name="Input2 2 2" xfId="5414"/>
    <cellStyle name="Input2 2 2 2" xfId="9155"/>
    <cellStyle name="Input2 2 3" xfId="5415"/>
    <cellStyle name="Input2 2 3 2" xfId="9156"/>
    <cellStyle name="Input2 2 4" xfId="5416"/>
    <cellStyle name="Input2 2 4 2" xfId="9157"/>
    <cellStyle name="Input2 2 5" xfId="5417"/>
    <cellStyle name="Input2 2 5 2" xfId="9158"/>
    <cellStyle name="Input2 2 6" xfId="5418"/>
    <cellStyle name="Input2 2 6 2" xfId="9159"/>
    <cellStyle name="Input2 2 7" xfId="5419"/>
    <cellStyle name="Input2 2 7 2" xfId="9160"/>
    <cellStyle name="Input2 2 8" xfId="5420"/>
    <cellStyle name="Input2 2 8 2" xfId="9161"/>
    <cellStyle name="Input2 2 9" xfId="5421"/>
    <cellStyle name="Input2 2 9 2" xfId="9162"/>
    <cellStyle name="Input2 3" xfId="5422"/>
    <cellStyle name="Input2 3 2" xfId="9163"/>
    <cellStyle name="Input2 3 2 2" xfId="9164"/>
    <cellStyle name="Input2 3 3" xfId="9165"/>
    <cellStyle name="InputCurrency" xfId="5423"/>
    <cellStyle name="InputNormal" xfId="5424"/>
    <cellStyle name="Inputs" xfId="5425"/>
    <cellStyle name="Inputs2" xfId="5426"/>
    <cellStyle name="Insatisfaisant" xfId="5427"/>
    <cellStyle name="Instructions" xfId="5428"/>
    <cellStyle name="Interest" xfId="5429"/>
    <cellStyle name="Invisible" xfId="5430"/>
    <cellStyle name="Invisible 2" xfId="5431"/>
    <cellStyle name="Jason" xfId="5432"/>
    <cellStyle name="Javier" xfId="5433"/>
    <cellStyle name="jules" xfId="5434"/>
    <cellStyle name="Komma [0]_Assumptions" xfId="5435"/>
    <cellStyle name="Komma 2" xfId="5436"/>
    <cellStyle name="Komma_Assumptions" xfId="5437"/>
    <cellStyle name="Komórka połączona" xfId="5438"/>
    <cellStyle name="Komórka zaznaczona" xfId="5439"/>
    <cellStyle name="kopregel" xfId="5440"/>
    <cellStyle name="Köprü" xfId="5441"/>
    <cellStyle name="KPMG Heading 1" xfId="5442"/>
    <cellStyle name="KPMG Heading 2" xfId="5443"/>
    <cellStyle name="KPMG Heading 3" xfId="5444"/>
    <cellStyle name="KPMG Heading 4" xfId="5445"/>
    <cellStyle name="KPMG Normal" xfId="5446"/>
    <cellStyle name="KPMG Normal Text" xfId="5447"/>
    <cellStyle name="Label" xfId="5448"/>
    <cellStyle name="LABEL Normal" xfId="5449"/>
    <cellStyle name="LABEL Note" xfId="5450"/>
    <cellStyle name="LABEL Units" xfId="5451"/>
    <cellStyle name="LB Style" xfId="5452"/>
    <cellStyle name="leftStyle" xfId="5453"/>
    <cellStyle name="Lien hypertexte visité_ML-D2G-PRJ-BENCH-05_Maquette_tbdDEDIdF" xfId="5454"/>
    <cellStyle name="Lien hypertexte_BPSonitel_V4.xls Graphique 1" xfId="5455"/>
    <cellStyle name="Link" xfId="5456"/>
    <cellStyle name="Linked" xfId="5457"/>
    <cellStyle name="Linked Cell" xfId="5458"/>
    <cellStyle name="Linked Cell 2" xfId="5459"/>
    <cellStyle name="Linked Cell 2 10" xfId="9166"/>
    <cellStyle name="Linked Cell 2 11" xfId="9167"/>
    <cellStyle name="Linked Cell 2 12" xfId="9168"/>
    <cellStyle name="Linked Cell 2 13" xfId="9169"/>
    <cellStyle name="Linked Cell 2 14" xfId="9170"/>
    <cellStyle name="Linked Cell 2 15" xfId="9171"/>
    <cellStyle name="Linked Cell 2 2" xfId="9172"/>
    <cellStyle name="Linked Cell 2 3" xfId="9173"/>
    <cellStyle name="Linked Cell 2 4" xfId="9174"/>
    <cellStyle name="Linked Cell 2 5" xfId="9175"/>
    <cellStyle name="Linked Cell 2 6" xfId="9176"/>
    <cellStyle name="Linked Cell 2 7" xfId="9177"/>
    <cellStyle name="Linked Cell 2 8" xfId="9178"/>
    <cellStyle name="Linked Cell 2 9" xfId="9179"/>
    <cellStyle name="Linked Cell 3" xfId="9349"/>
    <cellStyle name="Linked Cell 4" xfId="9350"/>
    <cellStyle name="Linked Cell 5" xfId="9351"/>
    <cellStyle name="Linked Cell 6" xfId="9352"/>
    <cellStyle name="Linked Cells" xfId="5460"/>
    <cellStyle name="LinkedCell" xfId="5461"/>
    <cellStyle name="Lock" xfId="5462"/>
    <cellStyle name="Lock partiel" xfId="5463"/>
    <cellStyle name="m&amp;a" xfId="5464"/>
    <cellStyle name="m1" xfId="5465"/>
    <cellStyle name="Map Labels" xfId="5466"/>
    <cellStyle name="Map Legend" xfId="5467"/>
    <cellStyle name="Map Title" xfId="5468"/>
    <cellStyle name="Maturity" xfId="5469"/>
    <cellStyle name="Merit Medical Systems, Inc. (NasdaqGS:MMSI) - Monthly Forward P/E (NTM)Style" xfId="5470"/>
    <cellStyle name="Metric tons" xfId="5471"/>
    <cellStyle name="Migliaia_Foglio1" xfId="5472"/>
    <cellStyle name="Millares [0] 2" xfId="5473"/>
    <cellStyle name="Millares [0] 2 2" xfId="9180"/>
    <cellStyle name="Millares [0] 2 3" xfId="9181"/>
    <cellStyle name="Millares [0] 2 4" xfId="9182"/>
    <cellStyle name="Millares [00]" xfId="5474"/>
    <cellStyle name="Millares [1]" xfId="9183"/>
    <cellStyle name="Millares 10" xfId="5475"/>
    <cellStyle name="Millares 10 2" xfId="5476"/>
    <cellStyle name="Millares 10 3" xfId="5477"/>
    <cellStyle name="Millares 11" xfId="5478"/>
    <cellStyle name="Millares 11 2" xfId="5479"/>
    <cellStyle name="Millares 11 2 2" xfId="5480"/>
    <cellStyle name="Millares 12" xfId="5481"/>
    <cellStyle name="Millares 13" xfId="5482"/>
    <cellStyle name="Millares 13 2" xfId="5483"/>
    <cellStyle name="Millares 14" xfId="5484"/>
    <cellStyle name="Millares 14 2" xfId="5485"/>
    <cellStyle name="Millares 15" xfId="5486"/>
    <cellStyle name="Millares 16" xfId="5487"/>
    <cellStyle name="Millares 16 2" xfId="5488"/>
    <cellStyle name="Millares 17" xfId="5489"/>
    <cellStyle name="Millares 18" xfId="5490"/>
    <cellStyle name="Millares 19" xfId="5491"/>
    <cellStyle name="Millares 2" xfId="2"/>
    <cellStyle name="Millares 2 10" xfId="5492"/>
    <cellStyle name="Millares 2 10 10" xfId="5493"/>
    <cellStyle name="Millares 2 10 2" xfId="5494"/>
    <cellStyle name="Millares 2 10 3" xfId="5495"/>
    <cellStyle name="Millares 2 10 4" xfId="5496"/>
    <cellStyle name="Millares 2 10 5" xfId="5497"/>
    <cellStyle name="Millares 2 10 6" xfId="5498"/>
    <cellStyle name="Millares 2 10 7" xfId="5499"/>
    <cellStyle name="Millares 2 10 8" xfId="5500"/>
    <cellStyle name="Millares 2 10_06  CEF FINAL JUNIO 2011 (2)" xfId="5501"/>
    <cellStyle name="Millares 2 11" xfId="5502"/>
    <cellStyle name="Millares 2 11 2" xfId="5503"/>
    <cellStyle name="Millares 2 11 3" xfId="5504"/>
    <cellStyle name="Millares 2 11 4" xfId="5505"/>
    <cellStyle name="Millares 2 11 5" xfId="5506"/>
    <cellStyle name="Millares 2 11 6" xfId="5507"/>
    <cellStyle name="Millares 2 11 7" xfId="5508"/>
    <cellStyle name="Millares 2 11 8" xfId="5509"/>
    <cellStyle name="Millares 2 11 9" xfId="5510"/>
    <cellStyle name="Millares 2 11_06  CEF FINAL JUNIO 2011 (2)" xfId="5511"/>
    <cellStyle name="Millares 2 12" xfId="5512"/>
    <cellStyle name="Millares 2 13" xfId="5513"/>
    <cellStyle name="Millares 2 14" xfId="5514"/>
    <cellStyle name="Millares 2 15" xfId="5515"/>
    <cellStyle name="Millares 2 16" xfId="5516"/>
    <cellStyle name="Millares 2 17" xfId="5517"/>
    <cellStyle name="Millares 2 18" xfId="5518"/>
    <cellStyle name="Millares 2 19" xfId="5519"/>
    <cellStyle name="Millares 2 2" xfId="5520"/>
    <cellStyle name="Millares 2 2 10" xfId="5521"/>
    <cellStyle name="Millares 2 2 11" xfId="5522"/>
    <cellStyle name="Millares 2 2 12" xfId="5523"/>
    <cellStyle name="Millares 2 2 13" xfId="5524"/>
    <cellStyle name="Millares 2 2 14" xfId="5525"/>
    <cellStyle name="Millares 2 2 15" xfId="5526"/>
    <cellStyle name="Millares 2 2 16" xfId="5527"/>
    <cellStyle name="Millares 2 2 17" xfId="5528"/>
    <cellStyle name="Millares 2 2 18" xfId="5529"/>
    <cellStyle name="Millares 2 2 2" xfId="5530"/>
    <cellStyle name="Millares 2 2 2 10" xfId="5531"/>
    <cellStyle name="Millares 2 2 2 11" xfId="5532"/>
    <cellStyle name="Millares 2 2 2 12" xfId="5533"/>
    <cellStyle name="Millares 2 2 2 13" xfId="5534"/>
    <cellStyle name="Millares 2 2 2 14" xfId="5535"/>
    <cellStyle name="Millares 2 2 2 2" xfId="5536"/>
    <cellStyle name="Millares 2 2 2 2 2" xfId="5537"/>
    <cellStyle name="Millares 2 2 2 2 3" xfId="5538"/>
    <cellStyle name="Millares 2 2 2 2 4" xfId="5539"/>
    <cellStyle name="Millares 2 2 2 2 5" xfId="5540"/>
    <cellStyle name="Millares 2 2 2 2 6" xfId="5541"/>
    <cellStyle name="Millares 2 2 2 2 7" xfId="5542"/>
    <cellStyle name="Millares 2 2 2 2 8" xfId="5543"/>
    <cellStyle name="Millares 2 2 2 3" xfId="5544"/>
    <cellStyle name="Millares 2 2 2 4" xfId="5545"/>
    <cellStyle name="Millares 2 2 2 5" xfId="5546"/>
    <cellStyle name="Millares 2 2 2 6" xfId="5547"/>
    <cellStyle name="Millares 2 2 2 7" xfId="5548"/>
    <cellStyle name="Millares 2 2 2 8" xfId="5549"/>
    <cellStyle name="Millares 2 2 2 9" xfId="5550"/>
    <cellStyle name="Millares 2 2 2_Base excell 30-06-11  SF xls" xfId="5551"/>
    <cellStyle name="Millares 2 2 3" xfId="5552"/>
    <cellStyle name="Millares 2 2 4" xfId="5553"/>
    <cellStyle name="Millares 2 2 5" xfId="5554"/>
    <cellStyle name="Millares 2 2 6" xfId="5555"/>
    <cellStyle name="Millares 2 2 7" xfId="5556"/>
    <cellStyle name="Millares 2 2 8" xfId="5557"/>
    <cellStyle name="Millares 2 2 9" xfId="5558"/>
    <cellStyle name="Millares 2 2_(1) Presupuesto 2009" xfId="5559"/>
    <cellStyle name="Millares 2 20" xfId="5560"/>
    <cellStyle name="Millares 2 21" xfId="5561"/>
    <cellStyle name="Millares 2 22" xfId="5562"/>
    <cellStyle name="Millares 2 23" xfId="5563"/>
    <cellStyle name="Millares 2 24" xfId="5564"/>
    <cellStyle name="Millares 2 25" xfId="5565"/>
    <cellStyle name="Millares 2 26" xfId="5566"/>
    <cellStyle name="Millares 2 27" xfId="5567"/>
    <cellStyle name="Millares 2 28" xfId="5568"/>
    <cellStyle name="Millares 2 29" xfId="5569"/>
    <cellStyle name="Millares 2 3" xfId="5570"/>
    <cellStyle name="Millares 2 3 10" xfId="5571"/>
    <cellStyle name="Millares 2 3 2" xfId="5572"/>
    <cellStyle name="Millares 2 3 2 2" xfId="5573"/>
    <cellStyle name="Millares 2 3 2 3" xfId="5574"/>
    <cellStyle name="Millares 2 3 2 4" xfId="5575"/>
    <cellStyle name="Millares 2 3 2 5" xfId="5576"/>
    <cellStyle name="Millares 2 3 2 6" xfId="5577"/>
    <cellStyle name="Millares 2 3 2 7" xfId="5578"/>
    <cellStyle name="Millares 2 3 3" xfId="5579"/>
    <cellStyle name="Millares 2 3 4" xfId="5580"/>
    <cellStyle name="Millares 2 3 5" xfId="5581"/>
    <cellStyle name="Millares 2 3 6" xfId="5582"/>
    <cellStyle name="Millares 2 3 7" xfId="5583"/>
    <cellStyle name="Millares 2 3 8" xfId="5584"/>
    <cellStyle name="Millares 2 3 9" xfId="5585"/>
    <cellStyle name="Millares 2 3_EBITDA POR SEGMENTO MENSUALIZADO 2011" xfId="5586"/>
    <cellStyle name="Millares 2 30" xfId="5587"/>
    <cellStyle name="Millares 2 31" xfId="5588"/>
    <cellStyle name="Millares 2 32" xfId="5589"/>
    <cellStyle name="Millares 2 33" xfId="5590"/>
    <cellStyle name="Millares 2 34" xfId="5591"/>
    <cellStyle name="Millares 2 35" xfId="5592"/>
    <cellStyle name="Millares 2 36" xfId="5593"/>
    <cellStyle name="Millares 2 37" xfId="5594"/>
    <cellStyle name="Millares 2 38" xfId="5595"/>
    <cellStyle name="Millares 2 39" xfId="5596"/>
    <cellStyle name="Millares 2 4" xfId="5597"/>
    <cellStyle name="Millares 2 4 2" xfId="5598"/>
    <cellStyle name="Millares 2 4 3" xfId="5599"/>
    <cellStyle name="Millares 2 4 4" xfId="5600"/>
    <cellStyle name="Millares 2 4 5" xfId="5601"/>
    <cellStyle name="Millares 2 4 6" xfId="5602"/>
    <cellStyle name="Millares 2 4 7" xfId="5603"/>
    <cellStyle name="Millares 2 4 8" xfId="5604"/>
    <cellStyle name="Millares 2 4 9" xfId="5605"/>
    <cellStyle name="Millares 2 4_06  CEF FINAL JUNIO 2011 (2)" xfId="5606"/>
    <cellStyle name="Millares 2 40" xfId="5607"/>
    <cellStyle name="Millares 2 41" xfId="5608"/>
    <cellStyle name="Millares 2 42" xfId="5609"/>
    <cellStyle name="Millares 2 43" xfId="5610"/>
    <cellStyle name="Millares 2 44" xfId="5611"/>
    <cellStyle name="Millares 2 45" xfId="5612"/>
    <cellStyle name="Millares 2 46" xfId="5613"/>
    <cellStyle name="Millares 2 47" xfId="5614"/>
    <cellStyle name="Millares 2 48" xfId="5615"/>
    <cellStyle name="Millares 2 49" xfId="5616"/>
    <cellStyle name="Millares 2 5" xfId="5617"/>
    <cellStyle name="Millares 2 5 2" xfId="5618"/>
    <cellStyle name="Millares 2 5 3" xfId="5619"/>
    <cellStyle name="Millares 2 5 4" xfId="5620"/>
    <cellStyle name="Millares 2 5 5" xfId="5621"/>
    <cellStyle name="Millares 2 5 6" xfId="5622"/>
    <cellStyle name="Millares 2 5 7" xfId="5623"/>
    <cellStyle name="Millares 2 5_06  CEF FINAL JUNIO 2011 (2)" xfId="5624"/>
    <cellStyle name="Millares 2 50" xfId="5625"/>
    <cellStyle name="Millares 2 6" xfId="5626"/>
    <cellStyle name="Millares 2 6 2" xfId="5627"/>
    <cellStyle name="Millares 2 6 3" xfId="5628"/>
    <cellStyle name="Millares 2 6 4" xfId="5629"/>
    <cellStyle name="Millares 2 6 5" xfId="5630"/>
    <cellStyle name="Millares 2 6 6" xfId="5631"/>
    <cellStyle name="Millares 2 6 7" xfId="5632"/>
    <cellStyle name="Millares 2 6_06  CEF FINAL JUNIO 2011 (2)" xfId="5633"/>
    <cellStyle name="Millares 2 7" xfId="5634"/>
    <cellStyle name="Millares 2 7 2" xfId="5635"/>
    <cellStyle name="Millares 2 7 3" xfId="5636"/>
    <cellStyle name="Millares 2 7 4" xfId="5637"/>
    <cellStyle name="Millares 2 7 5" xfId="5638"/>
    <cellStyle name="Millares 2 7 6" xfId="5639"/>
    <cellStyle name="Millares 2 7 7" xfId="5640"/>
    <cellStyle name="Millares 2 7_06  CEF FINAL JUNIO 2011 (2)" xfId="5641"/>
    <cellStyle name="Millares 2 8" xfId="5642"/>
    <cellStyle name="Millares 2 8 2" xfId="5643"/>
    <cellStyle name="Millares 2 8 3" xfId="5644"/>
    <cellStyle name="Millares 2 8 4" xfId="5645"/>
    <cellStyle name="Millares 2 8 5" xfId="5646"/>
    <cellStyle name="Millares 2 8 6" xfId="5647"/>
    <cellStyle name="Millares 2 8 7" xfId="5648"/>
    <cellStyle name="Millares 2 8_06  CEF FINAL JUNIO 2011 (2)" xfId="5649"/>
    <cellStyle name="Millares 2 9" xfId="5650"/>
    <cellStyle name="Millares 2 9 2" xfId="5651"/>
    <cellStyle name="Millares 2 9 3" xfId="5652"/>
    <cellStyle name="Millares 2 9 4" xfId="5653"/>
    <cellStyle name="Millares 2 9 5" xfId="5654"/>
    <cellStyle name="Millares 2 9 6" xfId="5655"/>
    <cellStyle name="Millares 2 9 7" xfId="5656"/>
    <cellStyle name="Millares 2 9_06  CEF FINAL JUNIO 2011 (2)" xfId="5657"/>
    <cellStyle name="Millares 2_10-04-05 QUINQUENAL Criterios presupuesto" xfId="5658"/>
    <cellStyle name="Millares 20" xfId="5659"/>
    <cellStyle name="Millares 21" xfId="5660"/>
    <cellStyle name="Millares 22" xfId="5661"/>
    <cellStyle name="Millares 23" xfId="5662"/>
    <cellStyle name="Millares 24" xfId="5663"/>
    <cellStyle name="Millares 25" xfId="5664"/>
    <cellStyle name="Millares 26" xfId="5665"/>
    <cellStyle name="Millares 27" xfId="5666"/>
    <cellStyle name="Millares 28" xfId="5667"/>
    <cellStyle name="Millares 29" xfId="5668"/>
    <cellStyle name="Millares 3" xfId="5669"/>
    <cellStyle name="Millares 3 10" xfId="5670"/>
    <cellStyle name="Millares 3 11" xfId="5671"/>
    <cellStyle name="Millares 3 12" xfId="5672"/>
    <cellStyle name="Millares 3 13" xfId="5673"/>
    <cellStyle name="Millares 3 14" xfId="5674"/>
    <cellStyle name="Millares 3 15" xfId="5675"/>
    <cellStyle name="Millares 3 16" xfId="9184"/>
    <cellStyle name="Millares 3 2" xfId="5676"/>
    <cellStyle name="Millares 3 2 2" xfId="5677"/>
    <cellStyle name="Millares 3 2 3" xfId="5678"/>
    <cellStyle name="Millares 3 2 4" xfId="5679"/>
    <cellStyle name="Millares 3 2 5" xfId="5680"/>
    <cellStyle name="Millares 3 2 6" xfId="5681"/>
    <cellStyle name="Millares 3 2 7" xfId="5682"/>
    <cellStyle name="Millares 3 2_06  CEF FINAL JUNIO 2011 (2)" xfId="5683"/>
    <cellStyle name="Millares 3 3" xfId="5684"/>
    <cellStyle name="Millares 3 3 2" xfId="5685"/>
    <cellStyle name="Millares 3 3 3" xfId="5686"/>
    <cellStyle name="Millares 3 3 4" xfId="5687"/>
    <cellStyle name="Millares 3 3 5" xfId="5688"/>
    <cellStyle name="Millares 3 3 6" xfId="5689"/>
    <cellStyle name="Millares 3 3 7" xfId="5690"/>
    <cellStyle name="Millares 3 4" xfId="5691"/>
    <cellStyle name="Millares 3 4 2" xfId="5692"/>
    <cellStyle name="Millares 3 4 3" xfId="5693"/>
    <cellStyle name="Millares 3 4 4" xfId="5694"/>
    <cellStyle name="Millares 3 4 5" xfId="5695"/>
    <cellStyle name="Millares 3 4 6" xfId="5696"/>
    <cellStyle name="Millares 3 4 7" xfId="5697"/>
    <cellStyle name="Millares 3 5" xfId="5698"/>
    <cellStyle name="Millares 3 5 2" xfId="5699"/>
    <cellStyle name="Millares 3 5 3" xfId="5700"/>
    <cellStyle name="Millares 3 5 4" xfId="5701"/>
    <cellStyle name="Millares 3 5 5" xfId="5702"/>
    <cellStyle name="Millares 3 5 6" xfId="5703"/>
    <cellStyle name="Millares 3 5 7" xfId="5704"/>
    <cellStyle name="Millares 3 6" xfId="5705"/>
    <cellStyle name="Millares 3 6 2" xfId="5706"/>
    <cellStyle name="Millares 3 6 3" xfId="5707"/>
    <cellStyle name="Millares 3 6 4" xfId="5708"/>
    <cellStyle name="Millares 3 6 5" xfId="5709"/>
    <cellStyle name="Millares 3 6 6" xfId="5710"/>
    <cellStyle name="Millares 3 6 7" xfId="5711"/>
    <cellStyle name="Millares 3 7" xfId="5712"/>
    <cellStyle name="Millares 3 7 2" xfId="5713"/>
    <cellStyle name="Millares 3 7 3" xfId="5714"/>
    <cellStyle name="Millares 3 7 4" xfId="5715"/>
    <cellStyle name="Millares 3 7 5" xfId="5716"/>
    <cellStyle name="Millares 3 7 6" xfId="5717"/>
    <cellStyle name="Millares 3 7 7" xfId="5718"/>
    <cellStyle name="Millares 3 8" xfId="5719"/>
    <cellStyle name="Millares 3 9" xfId="5720"/>
    <cellStyle name="Millares 3_(1) Presupuesto 2009" xfId="5721"/>
    <cellStyle name="Millares 30" xfId="5722"/>
    <cellStyle name="Millares 31" xfId="5723"/>
    <cellStyle name="Millares 32" xfId="5724"/>
    <cellStyle name="Millares 33" xfId="5725"/>
    <cellStyle name="Millares 34" xfId="5726"/>
    <cellStyle name="Millares 35" xfId="5727"/>
    <cellStyle name="Millares 36" xfId="5728"/>
    <cellStyle name="Millares 37" xfId="5729"/>
    <cellStyle name="Millares 38" xfId="5730"/>
    <cellStyle name="Millares 39" xfId="5731"/>
    <cellStyle name="Millares 4" xfId="5732"/>
    <cellStyle name="Millares 4 10" xfId="5733"/>
    <cellStyle name="Millares 4 11" xfId="9185"/>
    <cellStyle name="Millares 4 12" xfId="9186"/>
    <cellStyle name="Millares 4 13" xfId="9187"/>
    <cellStyle name="Millares 4 14" xfId="9188"/>
    <cellStyle name="Millares 4 15" xfId="9189"/>
    <cellStyle name="Millares 4 16" xfId="9190"/>
    <cellStyle name="Millares 4 2" xfId="5734"/>
    <cellStyle name="Millares 4 2 2" xfId="5735"/>
    <cellStyle name="Millares 4 2 3" xfId="5736"/>
    <cellStyle name="Millares 4 3" xfId="5737"/>
    <cellStyle name="Millares 4 3 2" xfId="5738"/>
    <cellStyle name="Millares 4 3 3" xfId="5739"/>
    <cellStyle name="Millares 4 4" xfId="5740"/>
    <cellStyle name="Millares 4 5" xfId="5741"/>
    <cellStyle name="Millares 4 6" xfId="5742"/>
    <cellStyle name="Millares 4 7" xfId="5743"/>
    <cellStyle name="Millares 4 8" xfId="5744"/>
    <cellStyle name="Millares 4 9" xfId="5745"/>
    <cellStyle name="Millares 4_Base Informe Junio 11 (3)" xfId="5746"/>
    <cellStyle name="Millares 40" xfId="5747"/>
    <cellStyle name="Millares 41" xfId="5748"/>
    <cellStyle name="Millares 42" xfId="5749"/>
    <cellStyle name="Millares 43" xfId="5750"/>
    <cellStyle name="Millares 44" xfId="5751"/>
    <cellStyle name="Millares 44 2" xfId="5752"/>
    <cellStyle name="Millares 45" xfId="5753"/>
    <cellStyle name="Millares 45 2" xfId="5754"/>
    <cellStyle name="Millares 45 3" xfId="5755"/>
    <cellStyle name="Millares 46" xfId="5756"/>
    <cellStyle name="Millares 46 2" xfId="5757"/>
    <cellStyle name="Millares 47" xfId="5758"/>
    <cellStyle name="Millares 47 2" xfId="5759"/>
    <cellStyle name="Millares 48" xfId="5760"/>
    <cellStyle name="Millares 49" xfId="5761"/>
    <cellStyle name="Millares 49 2" xfId="5762"/>
    <cellStyle name="Millares 5" xfId="5763"/>
    <cellStyle name="Millares 5 10" xfId="5764"/>
    <cellStyle name="Millares 5 2" xfId="5765"/>
    <cellStyle name="Millares 5 2 2" xfId="5766"/>
    <cellStyle name="Millares 5 2 3" xfId="5767"/>
    <cellStyle name="Millares 5 3" xfId="5768"/>
    <cellStyle name="Millares 5 3 2" xfId="5769"/>
    <cellStyle name="Millares 5 3 3" xfId="5770"/>
    <cellStyle name="Millares 5 4" xfId="5771"/>
    <cellStyle name="Millares 5 5" xfId="5772"/>
    <cellStyle name="Millares 5 6" xfId="5773"/>
    <cellStyle name="Millares 5 7" xfId="5774"/>
    <cellStyle name="Millares 5 8" xfId="5775"/>
    <cellStyle name="Millares 5 9" xfId="5776"/>
    <cellStyle name="Millares 5_06  CEF FINAL JUNIO 2011 (2)" xfId="5777"/>
    <cellStyle name="Millares 50" xfId="5778"/>
    <cellStyle name="Millares 51" xfId="5779"/>
    <cellStyle name="Millares 52" xfId="5780"/>
    <cellStyle name="Millares 53" xfId="5781"/>
    <cellStyle name="Millares 53 2" xfId="5782"/>
    <cellStyle name="Millares 54" xfId="5783"/>
    <cellStyle name="Millares 55" xfId="5784"/>
    <cellStyle name="Millares 56" xfId="5785"/>
    <cellStyle name="Millares 57" xfId="5786"/>
    <cellStyle name="Millares 58" xfId="5787"/>
    <cellStyle name="Millares 59" xfId="5788"/>
    <cellStyle name="Millares 6" xfId="5789"/>
    <cellStyle name="Millares 6 10" xfId="5790"/>
    <cellStyle name="Millares 6 2" xfId="5791"/>
    <cellStyle name="Millares 6 3" xfId="5792"/>
    <cellStyle name="Millares 6 4" xfId="5793"/>
    <cellStyle name="Millares 6 5" xfId="5794"/>
    <cellStyle name="Millares 6 6" xfId="5795"/>
    <cellStyle name="Millares 6 7" xfId="5796"/>
    <cellStyle name="Millares 6 8" xfId="5797"/>
    <cellStyle name="Millares 6 9" xfId="5798"/>
    <cellStyle name="Millares 6_Base excell 30-06-11  SF xls" xfId="5799"/>
    <cellStyle name="Millares 60" xfId="5800"/>
    <cellStyle name="Millares 61" xfId="5801"/>
    <cellStyle name="Millares 62" xfId="5802"/>
    <cellStyle name="Millares 63" xfId="5803"/>
    <cellStyle name="Millares 64" xfId="5804"/>
    <cellStyle name="Millares 65" xfId="5805"/>
    <cellStyle name="Millares 66" xfId="5806"/>
    <cellStyle name="Millares 67" xfId="5807"/>
    <cellStyle name="Millares 7" xfId="5808"/>
    <cellStyle name="Millares 7 2" xfId="5809"/>
    <cellStyle name="Millares 7 3" xfId="5810"/>
    <cellStyle name="Millares 72" xfId="5811"/>
    <cellStyle name="Millares 8" xfId="5812"/>
    <cellStyle name="Millares 8 10" xfId="5813"/>
    <cellStyle name="Millares 8 11" xfId="5814"/>
    <cellStyle name="Millares 8 12" xfId="5815"/>
    <cellStyle name="Millares 8 2" xfId="5816"/>
    <cellStyle name="Millares 8 3" xfId="5817"/>
    <cellStyle name="Millares 8 4" xfId="5818"/>
    <cellStyle name="Millares 8 5" xfId="5819"/>
    <cellStyle name="Millares 8 6" xfId="5820"/>
    <cellStyle name="Millares 8 7" xfId="5821"/>
    <cellStyle name="Millares 8 8" xfId="5822"/>
    <cellStyle name="Millares 8 9" xfId="5823"/>
    <cellStyle name="Millares 8_Base excell 30-06-11  SF xls" xfId="5824"/>
    <cellStyle name="Millares 9" xfId="5825"/>
    <cellStyle name="Millares 9 2" xfId="5826"/>
    <cellStyle name="Millares 9 3" xfId="5827"/>
    <cellStyle name="Millares 9 4" xfId="5828"/>
    <cellStyle name="Millares 9 5" xfId="5829"/>
    <cellStyle name="Millares 9 6" xfId="5830"/>
    <cellStyle name="Millares 9 7" xfId="5831"/>
    <cellStyle name="Millares 9 8" xfId="5832"/>
    <cellStyle name="Millares 9 9" xfId="5833"/>
    <cellStyle name="Millares 9_Base excell 30-06-11  SF xls" xfId="5834"/>
    <cellStyle name="Millares 96" xfId="5835"/>
    <cellStyle name="Milliers [0]_AFFRE12.XLS Graphique 1" xfId="5836"/>
    <cellStyle name="Milliers_AFFRE12.XLS Graphique 1" xfId="5837"/>
    <cellStyle name="MLComma0" xfId="5838"/>
    <cellStyle name="MLPercent0" xfId="5839"/>
    <cellStyle name="mod1" xfId="5840"/>
    <cellStyle name="Model" xfId="5841"/>
    <cellStyle name="modelo1" xfId="5842"/>
    <cellStyle name="Moeda [0]_Adilson" xfId="5843"/>
    <cellStyle name="Moeda_Adilson" xfId="5844"/>
    <cellStyle name="Moneda 2" xfId="5845"/>
    <cellStyle name="Moneda 2 10" xfId="5846"/>
    <cellStyle name="Moneda 2 2" xfId="5847"/>
    <cellStyle name="Moneda 2 3" xfId="5848"/>
    <cellStyle name="Moneda 2 4" xfId="5849"/>
    <cellStyle name="Moneda 2 5" xfId="5850"/>
    <cellStyle name="Moneda 2 6" xfId="5851"/>
    <cellStyle name="Moneda 2 7" xfId="5852"/>
    <cellStyle name="Moneda 2 8" xfId="5853"/>
    <cellStyle name="Moneda 2 9" xfId="5854"/>
    <cellStyle name="Moneda 2_EBITDA POR SEGMENTO MENSUALIZADO 2011" xfId="5855"/>
    <cellStyle name="Moneda 3" xfId="5856"/>
    <cellStyle name="Moneta" xfId="9191"/>
    <cellStyle name="Monétaire [0]_AFFRE12.XLS Graphique 1" xfId="5857"/>
    <cellStyle name="Monétaire_AFFRE12.XLS Graphique 1" xfId="5858"/>
    <cellStyle name="Monetario" xfId="5859"/>
    <cellStyle name="Monetario 2" xfId="5860"/>
    <cellStyle name="Monetario 3" xfId="5861"/>
    <cellStyle name="Monetario0" xfId="5862"/>
    <cellStyle name="Monetario0 2" xfId="9192"/>
    <cellStyle name="montos" xfId="5863"/>
    <cellStyle name="MS_Arabic" xfId="5864"/>
    <cellStyle name="Multiple" xfId="5865"/>
    <cellStyle name="Multiple [1]" xfId="5866"/>
    <cellStyle name="Nagłówek 1" xfId="9193"/>
    <cellStyle name="Nagłówek 2" xfId="9194"/>
    <cellStyle name="Nagłówek 3" xfId="9195"/>
    <cellStyle name="Nagłówek 4" xfId="9196"/>
    <cellStyle name="Neutral 2" xfId="5867"/>
    <cellStyle name="Neutral 2 10" xfId="5868"/>
    <cellStyle name="Neutral 2 11" xfId="5869"/>
    <cellStyle name="Neutral 2 12" xfId="5870"/>
    <cellStyle name="Neutral 2 13" xfId="5871"/>
    <cellStyle name="Neutral 2 14" xfId="5872"/>
    <cellStyle name="Neutral 2 15" xfId="9197"/>
    <cellStyle name="Neutral 2 16" xfId="9198"/>
    <cellStyle name="Neutral 2 2" xfId="5873"/>
    <cellStyle name="Neutral 2 3" xfId="5874"/>
    <cellStyle name="Neutral 2 4" xfId="5875"/>
    <cellStyle name="Neutral 2 5" xfId="5876"/>
    <cellStyle name="Neutral 2 6" xfId="5877"/>
    <cellStyle name="Neutral 2 7" xfId="5878"/>
    <cellStyle name="Neutral 2 8" xfId="5879"/>
    <cellStyle name="Neutral 2 9" xfId="5880"/>
    <cellStyle name="Neutral 3" xfId="5881"/>
    <cellStyle name="Neutral 3 10" xfId="5882"/>
    <cellStyle name="Neutral 3 11" xfId="5883"/>
    <cellStyle name="Neutral 3 12" xfId="5884"/>
    <cellStyle name="Neutral 3 13" xfId="5885"/>
    <cellStyle name="Neutral 3 14" xfId="5886"/>
    <cellStyle name="Neutral 3 2" xfId="5887"/>
    <cellStyle name="Neutral 3 3" xfId="5888"/>
    <cellStyle name="Neutral 3 4" xfId="5889"/>
    <cellStyle name="Neutral 3 5" xfId="5890"/>
    <cellStyle name="Neutral 3 6" xfId="5891"/>
    <cellStyle name="Neutral 3 7" xfId="5892"/>
    <cellStyle name="Neutral 3 8" xfId="5893"/>
    <cellStyle name="Neutral 3 9" xfId="5894"/>
    <cellStyle name="Neutral 4" xfId="5895"/>
    <cellStyle name="Neutral 4 10" xfId="5896"/>
    <cellStyle name="Neutral 4 11" xfId="5897"/>
    <cellStyle name="Neutral 4 12" xfId="5898"/>
    <cellStyle name="Neutral 4 13" xfId="5899"/>
    <cellStyle name="Neutral 4 14" xfId="5900"/>
    <cellStyle name="Neutral 4 2" xfId="5901"/>
    <cellStyle name="Neutral 4 3" xfId="5902"/>
    <cellStyle name="Neutral 4 4" xfId="5903"/>
    <cellStyle name="Neutral 4 5" xfId="5904"/>
    <cellStyle name="Neutral 4 6" xfId="5905"/>
    <cellStyle name="Neutral 4 7" xfId="5906"/>
    <cellStyle name="Neutral 4 8" xfId="5907"/>
    <cellStyle name="Neutral 4 9" xfId="5908"/>
    <cellStyle name="Neutral 5" xfId="5909"/>
    <cellStyle name="Neutral 5 10" xfId="5910"/>
    <cellStyle name="Neutral 5 11" xfId="5911"/>
    <cellStyle name="Neutral 5 12" xfId="5912"/>
    <cellStyle name="Neutral 5 13" xfId="5913"/>
    <cellStyle name="Neutral 5 14" xfId="5914"/>
    <cellStyle name="Neutral 5 2" xfId="5915"/>
    <cellStyle name="Neutral 5 3" xfId="5916"/>
    <cellStyle name="Neutral 5 4" xfId="5917"/>
    <cellStyle name="Neutral 5 5" xfId="5918"/>
    <cellStyle name="Neutral 5 6" xfId="5919"/>
    <cellStyle name="Neutral 5 7" xfId="5920"/>
    <cellStyle name="Neutral 5 8" xfId="5921"/>
    <cellStyle name="Neutral 5 9" xfId="5922"/>
    <cellStyle name="Neutral 6" xfId="5923"/>
    <cellStyle name="Neutral 7" xfId="5924"/>
    <cellStyle name="Neutralne" xfId="9199"/>
    <cellStyle name="Neutre" xfId="5925"/>
    <cellStyle name="new" xfId="5926"/>
    <cellStyle name="NewColumnHeaderNormal" xfId="5927"/>
    <cellStyle name="NewSectionHeaderNormal" xfId="5928"/>
    <cellStyle name="NewTitleNormal" xfId="5929"/>
    <cellStyle name="no dec" xfId="9200"/>
    <cellStyle name="Normal" xfId="0" builtinId="0"/>
    <cellStyle name="Normal - Style1" xfId="5930"/>
    <cellStyle name="Normal - Style1 10" xfId="9201"/>
    <cellStyle name="Normal - Style1 11" xfId="9202"/>
    <cellStyle name="Normal - Style1 12" xfId="9203"/>
    <cellStyle name="Normal - Style1 13" xfId="9204"/>
    <cellStyle name="Normal - Style1 14" xfId="9205"/>
    <cellStyle name="Normal - Style1 15" xfId="9206"/>
    <cellStyle name="Normal - Style1 16" xfId="9207"/>
    <cellStyle name="Normal - Style1 2" xfId="5931"/>
    <cellStyle name="Normal - Style1 3" xfId="5932"/>
    <cellStyle name="Normal 10" xfId="5933"/>
    <cellStyle name="Normal 10 2" xfId="5934"/>
    <cellStyle name="Normal 10 2 2" xfId="5935"/>
    <cellStyle name="Normal 10 2 3" xfId="5936"/>
    <cellStyle name="Normal 10 2 3 2" xfId="5937"/>
    <cellStyle name="Normal 10 2 3 3" xfId="5938"/>
    <cellStyle name="Normal 10 2 3 4" xfId="5939"/>
    <cellStyle name="Normal 10 2 3 4 2" xfId="5940"/>
    <cellStyle name="Normal 10 3" xfId="5941"/>
    <cellStyle name="Normal 10 4" xfId="5942"/>
    <cellStyle name="Normal 10 5" xfId="5943"/>
    <cellStyle name="Normal 100" xfId="5944"/>
    <cellStyle name="Normal 100 2" xfId="5945"/>
    <cellStyle name="Normal 100 3" xfId="5946"/>
    <cellStyle name="Normal 101" xfId="5947"/>
    <cellStyle name="Normal 101 2" xfId="5948"/>
    <cellStyle name="Normal 101 3" xfId="5949"/>
    <cellStyle name="Normal 102" xfId="5950"/>
    <cellStyle name="Normal 102 2" xfId="5951"/>
    <cellStyle name="Normal 102 3" xfId="5952"/>
    <cellStyle name="Normal 103" xfId="5953"/>
    <cellStyle name="Normal 103 2" xfId="5954"/>
    <cellStyle name="Normal 103 3" xfId="5955"/>
    <cellStyle name="Normal 104" xfId="5956"/>
    <cellStyle name="Normal 104 2" xfId="5957"/>
    <cellStyle name="Normal 104 3" xfId="5958"/>
    <cellStyle name="Normal 105" xfId="5959"/>
    <cellStyle name="Normal 105 2" xfId="5960"/>
    <cellStyle name="Normal 105 3" xfId="5961"/>
    <cellStyle name="Normal 106" xfId="5962"/>
    <cellStyle name="Normal 107" xfId="5963"/>
    <cellStyle name="Normal 108" xfId="5964"/>
    <cellStyle name="Normal 108 2" xfId="5965"/>
    <cellStyle name="Normal 108 3" xfId="5966"/>
    <cellStyle name="Normal 109" xfId="5967"/>
    <cellStyle name="Normal 109 2" xfId="5968"/>
    <cellStyle name="Normal 109 3" xfId="5969"/>
    <cellStyle name="Normal 11" xfId="5970"/>
    <cellStyle name="Normal 11 2" xfId="5971"/>
    <cellStyle name="Normal 11 3" xfId="5972"/>
    <cellStyle name="Normal 110" xfId="5973"/>
    <cellStyle name="Normal 110 2" xfId="5974"/>
    <cellStyle name="Normal 110 3" xfId="5975"/>
    <cellStyle name="Normal 111" xfId="5976"/>
    <cellStyle name="Normal 111 2" xfId="5977"/>
    <cellStyle name="Normal 111 3" xfId="5978"/>
    <cellStyle name="Normal 112" xfId="5979"/>
    <cellStyle name="Normal 112 2" xfId="5980"/>
    <cellStyle name="Normal 112 3" xfId="5981"/>
    <cellStyle name="Normal 113" xfId="5982"/>
    <cellStyle name="Normal 113 2" xfId="5983"/>
    <cellStyle name="Normal 113 3" xfId="5984"/>
    <cellStyle name="Normal 114" xfId="5985"/>
    <cellStyle name="Normal 114 2" xfId="5986"/>
    <cellStyle name="Normal 114 3" xfId="5987"/>
    <cellStyle name="Normal 115" xfId="5988"/>
    <cellStyle name="Normal 115 2" xfId="5989"/>
    <cellStyle name="Normal 115 3" xfId="5990"/>
    <cellStyle name="Normal 116" xfId="5991"/>
    <cellStyle name="Normal 116 2" xfId="5992"/>
    <cellStyle name="Normal 116 3" xfId="5993"/>
    <cellStyle name="Normal 117" xfId="5994"/>
    <cellStyle name="Normal 117 2" xfId="5995"/>
    <cellStyle name="Normal 117 3" xfId="5996"/>
    <cellStyle name="Normal 118" xfId="5997"/>
    <cellStyle name="Normal 118 2" xfId="5998"/>
    <cellStyle name="Normal 118 3" xfId="5999"/>
    <cellStyle name="Normal 119" xfId="6000"/>
    <cellStyle name="Normal 119 2" xfId="6001"/>
    <cellStyle name="Normal 119 3" xfId="6002"/>
    <cellStyle name="Normal 12" xfId="6003"/>
    <cellStyle name="Normal 12 2" xfId="6004"/>
    <cellStyle name="Normal 12 3" xfId="6005"/>
    <cellStyle name="Normal 120" xfId="6006"/>
    <cellStyle name="Normal 120 2" xfId="6007"/>
    <cellStyle name="Normal 120 3" xfId="6008"/>
    <cellStyle name="Normal 121" xfId="6009"/>
    <cellStyle name="Normal 121 2" xfId="6010"/>
    <cellStyle name="Normal 121 3" xfId="6011"/>
    <cellStyle name="Normal 122" xfId="6012"/>
    <cellStyle name="Normal 122 2" xfId="6013"/>
    <cellStyle name="Normal 122 3" xfId="6014"/>
    <cellStyle name="Normal 123" xfId="6015"/>
    <cellStyle name="Normal 123 2" xfId="6016"/>
    <cellStyle name="Normal 123 3" xfId="6017"/>
    <cellStyle name="Normal 124" xfId="6018"/>
    <cellStyle name="Normal 124 2" xfId="6019"/>
    <cellStyle name="Normal 124 3" xfId="6020"/>
    <cellStyle name="Normal 125" xfId="6021"/>
    <cellStyle name="Normal 125 2" xfId="6022"/>
    <cellStyle name="Normal 125 3" xfId="6023"/>
    <cellStyle name="Normal 126" xfId="6024"/>
    <cellStyle name="Normal 126 2" xfId="6025"/>
    <cellStyle name="Normal 126 3" xfId="6026"/>
    <cellStyle name="Normal 127" xfId="6027"/>
    <cellStyle name="Normal 127 2" xfId="6028"/>
    <cellStyle name="Normal 127 3" xfId="6029"/>
    <cellStyle name="Normal 128" xfId="6030"/>
    <cellStyle name="Normal 128 2" xfId="6031"/>
    <cellStyle name="Normal 128 3" xfId="6032"/>
    <cellStyle name="Normal 129" xfId="6033"/>
    <cellStyle name="Normal 129 2" xfId="6034"/>
    <cellStyle name="Normal 129 3" xfId="6035"/>
    <cellStyle name="Normal 13" xfId="6036"/>
    <cellStyle name="Normal 13 2" xfId="6037"/>
    <cellStyle name="Normal 13 3" xfId="6038"/>
    <cellStyle name="Normal 130" xfId="6039"/>
    <cellStyle name="Normal 130 2" xfId="6040"/>
    <cellStyle name="Normal 130 3" xfId="6041"/>
    <cellStyle name="Normal 131" xfId="6042"/>
    <cellStyle name="Normal 131 2" xfId="6043"/>
    <cellStyle name="Normal 131 3" xfId="6044"/>
    <cellStyle name="Normal 132" xfId="6045"/>
    <cellStyle name="Normal 132 2" xfId="6046"/>
    <cellStyle name="Normal 132 3" xfId="6047"/>
    <cellStyle name="Normal 133" xfId="6048"/>
    <cellStyle name="Normal 133 2" xfId="6049"/>
    <cellStyle name="Normal 133 3" xfId="6050"/>
    <cellStyle name="Normal 133 4" xfId="6051"/>
    <cellStyle name="Normal 134" xfId="6052"/>
    <cellStyle name="Normal 134 2" xfId="6053"/>
    <cellStyle name="Normal 134 3" xfId="6054"/>
    <cellStyle name="Normal 135" xfId="6055"/>
    <cellStyle name="Normal 135 2" xfId="6056"/>
    <cellStyle name="Normal 135 3" xfId="6057"/>
    <cellStyle name="Normal 136" xfId="6058"/>
    <cellStyle name="Normal 136 2" xfId="6059"/>
    <cellStyle name="Normal 136 3" xfId="6060"/>
    <cellStyle name="Normal 137" xfId="6061"/>
    <cellStyle name="Normal 138" xfId="6062"/>
    <cellStyle name="Normal 138 2" xfId="6063"/>
    <cellStyle name="Normal 138 3" xfId="6064"/>
    <cellStyle name="Normal 139" xfId="6065"/>
    <cellStyle name="Normal 139 2" xfId="6066"/>
    <cellStyle name="Normal 139 3" xfId="6067"/>
    <cellStyle name="Normal 14" xfId="6068"/>
    <cellStyle name="Normal 14 2" xfId="6069"/>
    <cellStyle name="Normal 14 2 2" xfId="6070"/>
    <cellStyle name="Normal 14 3" xfId="6071"/>
    <cellStyle name="Normal 14 4" xfId="6072"/>
    <cellStyle name="Normal 140" xfId="6073"/>
    <cellStyle name="Normal 140 2" xfId="6074"/>
    <cellStyle name="Normal 140 3" xfId="6075"/>
    <cellStyle name="Normal 141" xfId="6076"/>
    <cellStyle name="Normal 141 2" xfId="6077"/>
    <cellStyle name="Normal 141 3" xfId="6078"/>
    <cellStyle name="Normal 142" xfId="6079"/>
    <cellStyle name="Normal 142 2" xfId="6080"/>
    <cellStyle name="Normal 142 3" xfId="6081"/>
    <cellStyle name="Normal 143" xfId="6082"/>
    <cellStyle name="Normal 144" xfId="6083"/>
    <cellStyle name="Normal 145" xfId="6084"/>
    <cellStyle name="Normal 146" xfId="6085"/>
    <cellStyle name="Normal 147" xfId="6086"/>
    <cellStyle name="Normal 148" xfId="6087"/>
    <cellStyle name="Normal 149" xfId="6088"/>
    <cellStyle name="Normal 15" xfId="6089"/>
    <cellStyle name="Normal 15 2" xfId="6090"/>
    <cellStyle name="Normal 15 2 10" xfId="6091"/>
    <cellStyle name="Normal 15 2 10 3" xfId="6092"/>
    <cellStyle name="Normal 15 3" xfId="6093"/>
    <cellStyle name="Normal 15 4" xfId="6094"/>
    <cellStyle name="Normal 150" xfId="6095"/>
    <cellStyle name="Normal 151" xfId="6096"/>
    <cellStyle name="Normal 152" xfId="6097"/>
    <cellStyle name="Normal 153" xfId="6098"/>
    <cellStyle name="Normal 154" xfId="6099"/>
    <cellStyle name="Normal 155" xfId="6100"/>
    <cellStyle name="Normal 156" xfId="6101"/>
    <cellStyle name="Normal 157" xfId="6102"/>
    <cellStyle name="Normal 158" xfId="6103"/>
    <cellStyle name="Normal 159" xfId="6104"/>
    <cellStyle name="Normal 16" xfId="6105"/>
    <cellStyle name="Normal 16 2" xfId="6106"/>
    <cellStyle name="Normal 160" xfId="6107"/>
    <cellStyle name="Normal 161" xfId="6108"/>
    <cellStyle name="Normal 162" xfId="6109"/>
    <cellStyle name="Normal 167" xfId="6110"/>
    <cellStyle name="Normal 17" xfId="6111"/>
    <cellStyle name="Normal 17 2" xfId="6112"/>
    <cellStyle name="Normal 17 3" xfId="6113"/>
    <cellStyle name="Normal 17 4" xfId="6114"/>
    <cellStyle name="Normal 173" xfId="6115"/>
    <cellStyle name="Normal 18" xfId="6116"/>
    <cellStyle name="Normal 18 2" xfId="6117"/>
    <cellStyle name="Normal 18 2 2" xfId="6118"/>
    <cellStyle name="Normal 18 2 3" xfId="6119"/>
    <cellStyle name="Normal 18 3" xfId="6120"/>
    <cellStyle name="Normal 18 4" xfId="6121"/>
    <cellStyle name="Normal 18 5" xfId="6122"/>
    <cellStyle name="Normal 18 6" xfId="6123"/>
    <cellStyle name="Normal 183" xfId="6124"/>
    <cellStyle name="Normal 184" xfId="6125"/>
    <cellStyle name="Normal 185" xfId="6126"/>
    <cellStyle name="Normal 186" xfId="6127"/>
    <cellStyle name="Normal 187" xfId="6128"/>
    <cellStyle name="Normal 188" xfId="6129"/>
    <cellStyle name="Normal 189" xfId="6130"/>
    <cellStyle name="Normal 19" xfId="6131"/>
    <cellStyle name="Normal 190" xfId="6132"/>
    <cellStyle name="Normal 191" xfId="6133"/>
    <cellStyle name="Normal 2" xfId="6134"/>
    <cellStyle name="Normal 2 10" xfId="6135"/>
    <cellStyle name="Normal 2 11" xfId="6136"/>
    <cellStyle name="Normal 2 12" xfId="6137"/>
    <cellStyle name="Normal 2 13" xfId="6138"/>
    <cellStyle name="Normal 2 14" xfId="6139"/>
    <cellStyle name="Normal 2 15" xfId="6140"/>
    <cellStyle name="Normal 2 16" xfId="6141"/>
    <cellStyle name="Normal 2 17" xfId="6142"/>
    <cellStyle name="Normal 2 18" xfId="6143"/>
    <cellStyle name="Normal 2 19" xfId="6144"/>
    <cellStyle name="Normal 2 2" xfId="6145"/>
    <cellStyle name="Normal 2 2 10" xfId="6146"/>
    <cellStyle name="Normal 2 2 10 2" xfId="9209"/>
    <cellStyle name="Normal 2 2 11" xfId="6147"/>
    <cellStyle name="Normal 2 2 12" xfId="6148"/>
    <cellStyle name="Normal 2 2 13" xfId="6149"/>
    <cellStyle name="Normal 2 2 14" xfId="6150"/>
    <cellStyle name="Normal 2 2 15" xfId="6151"/>
    <cellStyle name="Normal 2 2 2" xfId="6152"/>
    <cellStyle name="Normal 2 2 2 10" xfId="6153"/>
    <cellStyle name="Normal 2 2 2 11" xfId="6154"/>
    <cellStyle name="Normal 2 2 2 12" xfId="6155"/>
    <cellStyle name="Normal 2 2 2 13" xfId="6156"/>
    <cellStyle name="Normal 2 2 2 14" xfId="6157"/>
    <cellStyle name="Normal 2 2 2 15" xfId="6158"/>
    <cellStyle name="Normal 2 2 2 16" xfId="6159"/>
    <cellStyle name="Normal 2 2 2 17" xfId="6160"/>
    <cellStyle name="Normal 2 2 2 2" xfId="6161"/>
    <cellStyle name="Normal 2 2 2 2 10" xfId="6162"/>
    <cellStyle name="Normal 2 2 2 2 11" xfId="6163"/>
    <cellStyle name="Normal 2 2 2 2 12" xfId="6164"/>
    <cellStyle name="Normal 2 2 2 2 13" xfId="6165"/>
    <cellStyle name="Normal 2 2 2 2 2" xfId="6166"/>
    <cellStyle name="Normal 2 2 2 2 2 10" xfId="6167"/>
    <cellStyle name="Normal 2 2 2 2 2 11" xfId="6168"/>
    <cellStyle name="Normal 2 2 2 2 2 12" xfId="6169"/>
    <cellStyle name="Normal 2 2 2 2 2 13" xfId="6170"/>
    <cellStyle name="Normal 2 2 2 2 2 2" xfId="6171"/>
    <cellStyle name="Normal 2 2 2 2 2 2 10" xfId="6172"/>
    <cellStyle name="Normal 2 2 2 2 2 2 11" xfId="6173"/>
    <cellStyle name="Normal 2 2 2 2 2 2 12" xfId="6174"/>
    <cellStyle name="Normal 2 2 2 2 2 2 2" xfId="6175"/>
    <cellStyle name="Normal 2 2 2 2 2 2 2 10" xfId="6176"/>
    <cellStyle name="Normal 2 2 2 2 2 2 2 2" xfId="6177"/>
    <cellStyle name="Normal 2 2 2 2 2 2 2 2 10" xfId="6178"/>
    <cellStyle name="Normal 2 2 2 2 2 2 2 2 2" xfId="6179"/>
    <cellStyle name="Normal 2 2 2 2 2 2 2 2 2 2" xfId="6180"/>
    <cellStyle name="Normal 2 2 2 2 2 2 2 2 2 2 2" xfId="6181"/>
    <cellStyle name="Normal 2 2 2 2 2 2 2 2 2 2 3" xfId="6182"/>
    <cellStyle name="Normal 2 2 2 2 2 2 2 2 2 2 4" xfId="6183"/>
    <cellStyle name="Normal 2 2 2 2 2 2 2 2 2 2 5" xfId="6184"/>
    <cellStyle name="Normal 2 2 2 2 2 2 2 2 2 2 6" xfId="6185"/>
    <cellStyle name="Normal 2 2 2 2 2 2 2 2 2 2 7" xfId="6186"/>
    <cellStyle name="Normal 2 2 2 2 2 2 2 2 2 3" xfId="6187"/>
    <cellStyle name="Normal 2 2 2 2 2 2 2 2 2 4" xfId="6188"/>
    <cellStyle name="Normal 2 2 2 2 2 2 2 2 2 5" xfId="6189"/>
    <cellStyle name="Normal 2 2 2 2 2 2 2 2 2 6" xfId="6190"/>
    <cellStyle name="Normal 2 2 2 2 2 2 2 2 2 7" xfId="6191"/>
    <cellStyle name="Normal 2 2 2 2 2 2 2 2 3" xfId="6192"/>
    <cellStyle name="Normal 2 2 2 2 2 2 2 2 4" xfId="6193"/>
    <cellStyle name="Normal 2 2 2 2 2 2 2 2 5" xfId="6194"/>
    <cellStyle name="Normal 2 2 2 2 2 2 2 2 6" xfId="6195"/>
    <cellStyle name="Normal 2 2 2 2 2 2 2 2 7" xfId="6196"/>
    <cellStyle name="Normal 2 2 2 2 2 2 2 2 8" xfId="6197"/>
    <cellStyle name="Normal 2 2 2 2 2 2 2 2 9" xfId="6198"/>
    <cellStyle name="Normal 2 2 2 2 2 2 2 3" xfId="6199"/>
    <cellStyle name="Normal 2 2 2 2 2 2 2 4" xfId="6200"/>
    <cellStyle name="Normal 2 2 2 2 2 2 2 5" xfId="6201"/>
    <cellStyle name="Normal 2 2 2 2 2 2 2 6" xfId="6202"/>
    <cellStyle name="Normal 2 2 2 2 2 2 2 7" xfId="6203"/>
    <cellStyle name="Normal 2 2 2 2 2 2 2 8" xfId="6204"/>
    <cellStyle name="Normal 2 2 2 2 2 2 2 9" xfId="6205"/>
    <cellStyle name="Normal 2 2 2 2 2 2 3" xfId="6206"/>
    <cellStyle name="Normal 2 2 2 2 2 2 4" xfId="6207"/>
    <cellStyle name="Normal 2 2 2 2 2 2 5" xfId="6208"/>
    <cellStyle name="Normal 2 2 2 2 2 2 6" xfId="6209"/>
    <cellStyle name="Normal 2 2 2 2 2 2 7" xfId="6210"/>
    <cellStyle name="Normal 2 2 2 2 2 2 8" xfId="6211"/>
    <cellStyle name="Normal 2 2 2 2 2 2 9" xfId="6212"/>
    <cellStyle name="Normal 2 2 2 2 2 3" xfId="6213"/>
    <cellStyle name="Normal 2 2 2 2 2 4" xfId="6214"/>
    <cellStyle name="Normal 2 2 2 2 2 5" xfId="6215"/>
    <cellStyle name="Normal 2 2 2 2 2 6" xfId="6216"/>
    <cellStyle name="Normal 2 2 2 2 2 7" xfId="6217"/>
    <cellStyle name="Normal 2 2 2 2 2 8" xfId="6218"/>
    <cellStyle name="Normal 2 2 2 2 2 9" xfId="6219"/>
    <cellStyle name="Normal 2 2 2 2 3" xfId="6220"/>
    <cellStyle name="Normal 2 2 2 2 3 2" xfId="6221"/>
    <cellStyle name="Normal 2 2 2 2 3 3" xfId="6222"/>
    <cellStyle name="Normal 2 2 2 2 4" xfId="6223"/>
    <cellStyle name="Normal 2 2 2 2 5" xfId="6224"/>
    <cellStyle name="Normal 2 2 2 2 6" xfId="6225"/>
    <cellStyle name="Normal 2 2 2 2 7" xfId="6226"/>
    <cellStyle name="Normal 2 2 2 2 8" xfId="6227"/>
    <cellStyle name="Normal 2 2 2 2 9" xfId="6228"/>
    <cellStyle name="Normal 2 2 2 3" xfId="6229"/>
    <cellStyle name="Normal 2 2 2 3 2" xfId="6230"/>
    <cellStyle name="Normal 2 2 2 3 3" xfId="6231"/>
    <cellStyle name="Normal 2 2 2 4" xfId="6232"/>
    <cellStyle name="Normal 2 2 2 5" xfId="6233"/>
    <cellStyle name="Normal 2 2 2 6" xfId="6234"/>
    <cellStyle name="Normal 2 2 2 7" xfId="6235"/>
    <cellStyle name="Normal 2 2 2 8" xfId="6236"/>
    <cellStyle name="Normal 2 2 2 9" xfId="6237"/>
    <cellStyle name="Normal 2 2 3" xfId="6238"/>
    <cellStyle name="Normal 2 2 3 2" xfId="6239"/>
    <cellStyle name="Normal 2 2 3 3" xfId="6240"/>
    <cellStyle name="Normal 2 2 3 4" xfId="6241"/>
    <cellStyle name="Normal 2 2 4" xfId="6242"/>
    <cellStyle name="Normal 2 2 5" xfId="6243"/>
    <cellStyle name="Normal 2 2 6" xfId="6244"/>
    <cellStyle name="Normal 2 2 7" xfId="6245"/>
    <cellStyle name="Normal 2 2 7 2" xfId="6246"/>
    <cellStyle name="Normal 2 2 8" xfId="6247"/>
    <cellStyle name="Normal 2 2 9" xfId="6248"/>
    <cellStyle name="Normal 2 2_06  CEF FINAL JUNIO 2011 (2)" xfId="6249"/>
    <cellStyle name="Normal 2 20" xfId="6250"/>
    <cellStyle name="Normal 2 21" xfId="6251"/>
    <cellStyle name="Normal 2 22" xfId="6252"/>
    <cellStyle name="Normal 2 23" xfId="6253"/>
    <cellStyle name="Normal 2 24" xfId="6254"/>
    <cellStyle name="Normal 2 25" xfId="6255"/>
    <cellStyle name="Normal 2 26" xfId="6256"/>
    <cellStyle name="Normal 2 27" xfId="6257"/>
    <cellStyle name="Normal 2 28" xfId="6258"/>
    <cellStyle name="Normal 2 29" xfId="6259"/>
    <cellStyle name="Normal 2 3" xfId="6260"/>
    <cellStyle name="Normal 2 3 2" xfId="6261"/>
    <cellStyle name="Normal 2 3 2 2" xfId="6262"/>
    <cellStyle name="Normal 2 3 2 3" xfId="6263"/>
    <cellStyle name="Normal 2 3 2 4" xfId="6264"/>
    <cellStyle name="Normal 2 3 3" xfId="6265"/>
    <cellStyle name="Normal 2 3 4" xfId="6266"/>
    <cellStyle name="Normal 2 30" xfId="6267"/>
    <cellStyle name="Normal 2 31" xfId="6268"/>
    <cellStyle name="Normal 2 32" xfId="6269"/>
    <cellStyle name="Normal 2 33" xfId="6270"/>
    <cellStyle name="Normal 2 34" xfId="6271"/>
    <cellStyle name="Normal 2 35" xfId="6272"/>
    <cellStyle name="Normal 2 36" xfId="6273"/>
    <cellStyle name="Normal 2 37" xfId="6274"/>
    <cellStyle name="Normal 2 38" xfId="6275"/>
    <cellStyle name="Normal 2 39" xfId="6276"/>
    <cellStyle name="Normal 2 4" xfId="6277"/>
    <cellStyle name="Normal 2 40" xfId="6278"/>
    <cellStyle name="Normal 2 41" xfId="6279"/>
    <cellStyle name="Normal 2 42" xfId="6280"/>
    <cellStyle name="Normal 2 43" xfId="6281"/>
    <cellStyle name="Normal 2 43 2" xfId="6282"/>
    <cellStyle name="Normal 2 44" xfId="6283"/>
    <cellStyle name="Normal 2 45" xfId="6284"/>
    <cellStyle name="Normal 2 46" xfId="6285"/>
    <cellStyle name="Normal 2 47" xfId="6286"/>
    <cellStyle name="Normal 2 48" xfId="6287"/>
    <cellStyle name="Normal 2 49" xfId="6288"/>
    <cellStyle name="Normal 2 5" xfId="6289"/>
    <cellStyle name="Normal 2 6" xfId="6290"/>
    <cellStyle name="Normal 2 7" xfId="6291"/>
    <cellStyle name="Normal 2 7 2" xfId="6292"/>
    <cellStyle name="Normal 2 8" xfId="6293"/>
    <cellStyle name="Normal 2 9" xfId="6294"/>
    <cellStyle name="Normal 2_01 C E F  Febrero 2010 Ericka Hass" xfId="6295"/>
    <cellStyle name="Normal 20" xfId="6296"/>
    <cellStyle name="Normal 21" xfId="6297"/>
    <cellStyle name="Normal 21 2" xfId="6298"/>
    <cellStyle name="Normal 21 3" xfId="6299"/>
    <cellStyle name="Normal 22" xfId="6300"/>
    <cellStyle name="Normal 22 2" xfId="6301"/>
    <cellStyle name="Normal 22 3" xfId="6302"/>
    <cellStyle name="Normal 23" xfId="6303"/>
    <cellStyle name="Normal 24" xfId="6304"/>
    <cellStyle name="Normal 24 2" xfId="6305"/>
    <cellStyle name="Normal 24 3" xfId="6306"/>
    <cellStyle name="Normal 24 4" xfId="6307"/>
    <cellStyle name="Normal 24 5" xfId="6308"/>
    <cellStyle name="Normal 25" xfId="6309"/>
    <cellStyle name="Normal 25 2" xfId="6310"/>
    <cellStyle name="Normal 25 2 2" xfId="6311"/>
    <cellStyle name="Normal 25 3" xfId="6312"/>
    <cellStyle name="Normal 25 4" xfId="6313"/>
    <cellStyle name="Normal 25 5" xfId="6314"/>
    <cellStyle name="Normal 26" xfId="6315"/>
    <cellStyle name="Normal 26 2" xfId="6316"/>
    <cellStyle name="Normal 26 3" xfId="6317"/>
    <cellStyle name="Normal 26 4" xfId="6318"/>
    <cellStyle name="Normal 26 5" xfId="6319"/>
    <cellStyle name="Normal 27" xfId="6320"/>
    <cellStyle name="Normal 27 2" xfId="6321"/>
    <cellStyle name="Normal 27 3" xfId="6322"/>
    <cellStyle name="Normal 28" xfId="6323"/>
    <cellStyle name="Normal 28 2" xfId="6324"/>
    <cellStyle name="Normal 28 3" xfId="6325"/>
    <cellStyle name="Normal 28 4" xfId="6326"/>
    <cellStyle name="Normal 29" xfId="6327"/>
    <cellStyle name="Normal 29 2" xfId="6328"/>
    <cellStyle name="Normal 29 3" xfId="6329"/>
    <cellStyle name="Normal 29 4" xfId="6330"/>
    <cellStyle name="Normal 3" xfId="6331"/>
    <cellStyle name="Normal 3 10" xfId="6332"/>
    <cellStyle name="Normal 3 11" xfId="6333"/>
    <cellStyle name="Normal 3 12" xfId="6334"/>
    <cellStyle name="Normal 3 13" xfId="6335"/>
    <cellStyle name="Normal 3 14" xfId="6336"/>
    <cellStyle name="Normal 3 15" xfId="6337"/>
    <cellStyle name="Normal 3 2" xfId="6338"/>
    <cellStyle name="Normal 3 2 2" xfId="6339"/>
    <cellStyle name="Normal 3 2 3" xfId="6340"/>
    <cellStyle name="Normal 3 2 4" xfId="6341"/>
    <cellStyle name="Normal 3 2 5" xfId="6342"/>
    <cellStyle name="Normal 3 2 6" xfId="6343"/>
    <cellStyle name="Normal 3 2 7" xfId="6344"/>
    <cellStyle name="Normal 3 2 7 2" xfId="6345"/>
    <cellStyle name="Normal 3 2 8" xfId="6346"/>
    <cellStyle name="Normal 3 2_Base excell 30-06-11  SF xls" xfId="6347"/>
    <cellStyle name="Normal 3 23" xfId="6348"/>
    <cellStyle name="Normal 3 3" xfId="6349"/>
    <cellStyle name="Normal 3 3 2" xfId="6350"/>
    <cellStyle name="Normal 3 3 3" xfId="6351"/>
    <cellStyle name="Normal 3 4" xfId="6352"/>
    <cellStyle name="Normal 3 5" xfId="6353"/>
    <cellStyle name="Normal 3 6" xfId="6354"/>
    <cellStyle name="Normal 3 7" xfId="6355"/>
    <cellStyle name="Normal 3 8" xfId="6356"/>
    <cellStyle name="Normal 3 9" xfId="6357"/>
    <cellStyle name="Normal 30" xfId="6358"/>
    <cellStyle name="Normal 30 2" xfId="6359"/>
    <cellStyle name="Normal 30 3" xfId="6360"/>
    <cellStyle name="Normal 30 4" xfId="6361"/>
    <cellStyle name="Normal 31" xfId="6362"/>
    <cellStyle name="Normal 31 10" xfId="6363"/>
    <cellStyle name="Normal 31 11" xfId="6364"/>
    <cellStyle name="Normal 31 12" xfId="6365"/>
    <cellStyle name="Normal 31 13" xfId="6366"/>
    <cellStyle name="Normal 31 14" xfId="6367"/>
    <cellStyle name="Normal 31 15" xfId="6368"/>
    <cellStyle name="Normal 31 2" xfId="6369"/>
    <cellStyle name="Normal 31 3" xfId="6370"/>
    <cellStyle name="Normal 31 4" xfId="6371"/>
    <cellStyle name="Normal 31 5" xfId="6372"/>
    <cellStyle name="Normal 31 6" xfId="6373"/>
    <cellStyle name="Normal 31 7" xfId="6374"/>
    <cellStyle name="Normal 31 8" xfId="6375"/>
    <cellStyle name="Normal 31 9" xfId="6376"/>
    <cellStyle name="Normal 32" xfId="6377"/>
    <cellStyle name="Normal 32 10" xfId="6378"/>
    <cellStyle name="Normal 32 11" xfId="6379"/>
    <cellStyle name="Normal 32 12" xfId="6380"/>
    <cellStyle name="Normal 32 13" xfId="6381"/>
    <cellStyle name="Normal 32 14" xfId="6382"/>
    <cellStyle name="Normal 32 15" xfId="6383"/>
    <cellStyle name="Normal 32 2" xfId="6384"/>
    <cellStyle name="Normal 32 3" xfId="6385"/>
    <cellStyle name="Normal 32 4" xfId="6386"/>
    <cellStyle name="Normal 32 5" xfId="6387"/>
    <cellStyle name="Normal 32 6" xfId="6388"/>
    <cellStyle name="Normal 32 7" xfId="6389"/>
    <cellStyle name="Normal 32 8" xfId="6390"/>
    <cellStyle name="Normal 32 9" xfId="6391"/>
    <cellStyle name="Normal 33" xfId="6392"/>
    <cellStyle name="Normal 33 2" xfId="6393"/>
    <cellStyle name="Normal 34" xfId="6394"/>
    <cellStyle name="Normal 34 10" xfId="6395"/>
    <cellStyle name="Normal 34 11" xfId="6396"/>
    <cellStyle name="Normal 34 12" xfId="6397"/>
    <cellStyle name="Normal 34 2" xfId="6398"/>
    <cellStyle name="Normal 34 3" xfId="6399"/>
    <cellStyle name="Normal 34 4" xfId="6400"/>
    <cellStyle name="Normal 34 5" xfId="6401"/>
    <cellStyle name="Normal 34 6" xfId="6402"/>
    <cellStyle name="Normal 34 7" xfId="6403"/>
    <cellStyle name="Normal 34 8" xfId="6404"/>
    <cellStyle name="Normal 34 9" xfId="6405"/>
    <cellStyle name="Normal 35" xfId="6406"/>
    <cellStyle name="Normal 35 2" xfId="6407"/>
    <cellStyle name="Normal 36" xfId="6408"/>
    <cellStyle name="Normal 36 2" xfId="6409"/>
    <cellStyle name="Normal 37" xfId="6410"/>
    <cellStyle name="Normal 37 2" xfId="6411"/>
    <cellStyle name="Normal 38" xfId="6412"/>
    <cellStyle name="Normal 38 2" xfId="6413"/>
    <cellStyle name="Normal 39" xfId="6414"/>
    <cellStyle name="Normal 4" xfId="6415"/>
    <cellStyle name="Normal 4 10" xfId="6416"/>
    <cellStyle name="Normal 4 11" xfId="6417"/>
    <cellStyle name="Normal 4 2" xfId="6418"/>
    <cellStyle name="Normal 4 2 2" xfId="6419"/>
    <cellStyle name="Normal 4 2 2 2" xfId="6420"/>
    <cellStyle name="Normal 4 2 3" xfId="6421"/>
    <cellStyle name="Normal 4 2 4" xfId="6422"/>
    <cellStyle name="Normal 4 2 5" xfId="6423"/>
    <cellStyle name="Normal 4 2 6" xfId="6424"/>
    <cellStyle name="Normal 4 2 7" xfId="6425"/>
    <cellStyle name="Normal 4 3" xfId="6426"/>
    <cellStyle name="Normal 4 3 2" xfId="6427"/>
    <cellStyle name="Normal 4 3 3" xfId="6428"/>
    <cellStyle name="Normal 4 4" xfId="6429"/>
    <cellStyle name="Normal 4 5" xfId="6430"/>
    <cellStyle name="Normal 4 6" xfId="6431"/>
    <cellStyle name="Normal 4 7" xfId="6432"/>
    <cellStyle name="Normal 4 8" xfId="6433"/>
    <cellStyle name="Normal 4 9" xfId="6434"/>
    <cellStyle name="Normal 40" xfId="6435"/>
    <cellStyle name="Normal 40 10" xfId="6436"/>
    <cellStyle name="Normal 40 11" xfId="6437"/>
    <cellStyle name="Normal 40 12" xfId="6438"/>
    <cellStyle name="Normal 40 2" xfId="6439"/>
    <cellStyle name="Normal 40 3" xfId="6440"/>
    <cellStyle name="Normal 40 4" xfId="6441"/>
    <cellStyle name="Normal 40 5" xfId="6442"/>
    <cellStyle name="Normal 40 6" xfId="6443"/>
    <cellStyle name="Normal 40 7" xfId="6444"/>
    <cellStyle name="Normal 40 8" xfId="6445"/>
    <cellStyle name="Normal 40 9" xfId="6446"/>
    <cellStyle name="Normal 40_06  CEF FINAL JUNIO 2011 (2)" xfId="6447"/>
    <cellStyle name="Normal 41" xfId="6448"/>
    <cellStyle name="Normal 41 10" xfId="6449"/>
    <cellStyle name="Normal 41 11" xfId="6450"/>
    <cellStyle name="Normal 41 12" xfId="6451"/>
    <cellStyle name="Normal 41 2" xfId="6452"/>
    <cellStyle name="Normal 41 3" xfId="6453"/>
    <cellStyle name="Normal 41 4" xfId="6454"/>
    <cellStyle name="Normal 41 5" xfId="6455"/>
    <cellStyle name="Normal 41 6" xfId="6456"/>
    <cellStyle name="Normal 41 7" xfId="6457"/>
    <cellStyle name="Normal 41 8" xfId="6458"/>
    <cellStyle name="Normal 41 9" xfId="6459"/>
    <cellStyle name="Normal 42" xfId="6460"/>
    <cellStyle name="Normal 42 10" xfId="6461"/>
    <cellStyle name="Normal 42 11" xfId="6462"/>
    <cellStyle name="Normal 42 12" xfId="6463"/>
    <cellStyle name="Normal 42 2" xfId="6464"/>
    <cellStyle name="Normal 42 3" xfId="6465"/>
    <cellStyle name="Normal 42 4" xfId="6466"/>
    <cellStyle name="Normal 42 5" xfId="6467"/>
    <cellStyle name="Normal 42 6" xfId="6468"/>
    <cellStyle name="Normal 42 7" xfId="6469"/>
    <cellStyle name="Normal 42 8" xfId="6470"/>
    <cellStyle name="Normal 42 9" xfId="6471"/>
    <cellStyle name="Normal 43" xfId="6472"/>
    <cellStyle name="Normal 43 10" xfId="6473"/>
    <cellStyle name="Normal 43 11" xfId="6474"/>
    <cellStyle name="Normal 43 12" xfId="6475"/>
    <cellStyle name="Normal 43 2" xfId="6476"/>
    <cellStyle name="Normal 43 3" xfId="6477"/>
    <cellStyle name="Normal 43 4" xfId="6478"/>
    <cellStyle name="Normal 43 5" xfId="6479"/>
    <cellStyle name="Normal 43 6" xfId="6480"/>
    <cellStyle name="Normal 43 7" xfId="6481"/>
    <cellStyle name="Normal 43 8" xfId="6482"/>
    <cellStyle name="Normal 43 9" xfId="6483"/>
    <cellStyle name="Normal 44" xfId="6484"/>
    <cellStyle name="Normal 44 2" xfId="6485"/>
    <cellStyle name="Normal 45" xfId="6486"/>
    <cellStyle name="Normal 46" xfId="6487"/>
    <cellStyle name="Normal 46 10" xfId="6488"/>
    <cellStyle name="Normal 46 11" xfId="6489"/>
    <cellStyle name="Normal 46 12" xfId="6490"/>
    <cellStyle name="Normal 46 2" xfId="6491"/>
    <cellStyle name="Normal 46 3" xfId="6492"/>
    <cellStyle name="Normal 46 4" xfId="6493"/>
    <cellStyle name="Normal 46 5" xfId="6494"/>
    <cellStyle name="Normal 46 6" xfId="6495"/>
    <cellStyle name="Normal 46 7" xfId="6496"/>
    <cellStyle name="Normal 46 8" xfId="6497"/>
    <cellStyle name="Normal 46 9" xfId="6498"/>
    <cellStyle name="Normal 47" xfId="6499"/>
    <cellStyle name="Normal 47 10" xfId="6500"/>
    <cellStyle name="Normal 47 11" xfId="6501"/>
    <cellStyle name="Normal 47 12" xfId="6502"/>
    <cellStyle name="Normal 47 2" xfId="6503"/>
    <cellStyle name="Normal 47 3" xfId="6504"/>
    <cellStyle name="Normal 47 4" xfId="6505"/>
    <cellStyle name="Normal 47 5" xfId="6506"/>
    <cellStyle name="Normal 47 6" xfId="6507"/>
    <cellStyle name="Normal 47 7" xfId="6508"/>
    <cellStyle name="Normal 47 8" xfId="6509"/>
    <cellStyle name="Normal 47 9" xfId="6510"/>
    <cellStyle name="Normal 48" xfId="6511"/>
    <cellStyle name="Normal 48 10" xfId="6512"/>
    <cellStyle name="Normal 48 11" xfId="6513"/>
    <cellStyle name="Normal 48 12" xfId="6514"/>
    <cellStyle name="Normal 48 2" xfId="6515"/>
    <cellStyle name="Normal 48 3" xfId="6516"/>
    <cellStyle name="Normal 48 4" xfId="6517"/>
    <cellStyle name="Normal 48 5" xfId="6518"/>
    <cellStyle name="Normal 48 6" xfId="6519"/>
    <cellStyle name="Normal 48 7" xfId="6520"/>
    <cellStyle name="Normal 48 8" xfId="6521"/>
    <cellStyle name="Normal 48 9" xfId="6522"/>
    <cellStyle name="Normal 49" xfId="6523"/>
    <cellStyle name="Normal 49 10" xfId="6524"/>
    <cellStyle name="Normal 49 11" xfId="6525"/>
    <cellStyle name="Normal 49 12" xfId="6526"/>
    <cellStyle name="Normal 49 2" xfId="6527"/>
    <cellStyle name="Normal 49 3" xfId="6528"/>
    <cellStyle name="Normal 49 4" xfId="6529"/>
    <cellStyle name="Normal 49 5" xfId="6530"/>
    <cellStyle name="Normal 49 6" xfId="6531"/>
    <cellStyle name="Normal 49 7" xfId="6532"/>
    <cellStyle name="Normal 49 8" xfId="6533"/>
    <cellStyle name="Normal 49 9" xfId="6534"/>
    <cellStyle name="Normal 5" xfId="6535"/>
    <cellStyle name="Normal 5 10" xfId="6536"/>
    <cellStyle name="Normal 5 11" xfId="6537"/>
    <cellStyle name="Normal 5 2" xfId="6538"/>
    <cellStyle name="Normal 5 2 2" xfId="6539"/>
    <cellStyle name="Normal 5 2 2 2" xfId="6540"/>
    <cellStyle name="Normal 5 3" xfId="6541"/>
    <cellStyle name="Normal 5 4" xfId="6542"/>
    <cellStyle name="Normal 5 5" xfId="6543"/>
    <cellStyle name="Normal 5 6" xfId="6544"/>
    <cellStyle name="Normal 5 7" xfId="6545"/>
    <cellStyle name="Normal 5 8" xfId="6546"/>
    <cellStyle name="Normal 5 9" xfId="6547"/>
    <cellStyle name="Normal 50" xfId="6548"/>
    <cellStyle name="Normal 50 2" xfId="6549"/>
    <cellStyle name="Normal 50 3" xfId="6550"/>
    <cellStyle name="Normal 50 4" xfId="6551"/>
    <cellStyle name="Normal 50 5" xfId="6552"/>
    <cellStyle name="Normal 50 6" xfId="6553"/>
    <cellStyle name="Normal 51" xfId="6554"/>
    <cellStyle name="Normal 51 2" xfId="6555"/>
    <cellStyle name="Normal 51 3" xfId="6556"/>
    <cellStyle name="Normal 51 4" xfId="6557"/>
    <cellStyle name="Normal 51 5" xfId="6558"/>
    <cellStyle name="Normal 51 6" xfId="6559"/>
    <cellStyle name="Normal 52" xfId="6560"/>
    <cellStyle name="Normal 52 2" xfId="6561"/>
    <cellStyle name="Normal 52 3" xfId="6562"/>
    <cellStyle name="Normal 52 4" xfId="6563"/>
    <cellStyle name="Normal 52 5" xfId="6564"/>
    <cellStyle name="Normal 52 6" xfId="6565"/>
    <cellStyle name="Normal 53" xfId="6566"/>
    <cellStyle name="Normal 53 2" xfId="6567"/>
    <cellStyle name="Normal 53 3" xfId="6568"/>
    <cellStyle name="Normal 53 4" xfId="6569"/>
    <cellStyle name="Normal 53 5" xfId="6570"/>
    <cellStyle name="Normal 53 6" xfId="6571"/>
    <cellStyle name="Normal 54" xfId="6572"/>
    <cellStyle name="Normal 54 10" xfId="6573"/>
    <cellStyle name="Normal 54 11" xfId="6574"/>
    <cellStyle name="Normal 54 12" xfId="6575"/>
    <cellStyle name="Normal 54 2" xfId="6576"/>
    <cellStyle name="Normal 54 3" xfId="6577"/>
    <cellStyle name="Normal 54 4" xfId="6578"/>
    <cellStyle name="Normal 54 5" xfId="6579"/>
    <cellStyle name="Normal 54 6" xfId="6580"/>
    <cellStyle name="Normal 54 7" xfId="6581"/>
    <cellStyle name="Normal 54 8" xfId="6582"/>
    <cellStyle name="Normal 54 9" xfId="6583"/>
    <cellStyle name="Normal 55" xfId="6584"/>
    <cellStyle name="Normal 55 10" xfId="6585"/>
    <cellStyle name="Normal 55 11" xfId="6586"/>
    <cellStyle name="Normal 55 12" xfId="6587"/>
    <cellStyle name="Normal 55 2" xfId="6588"/>
    <cellStyle name="Normal 55 3" xfId="6589"/>
    <cellStyle name="Normal 55 4" xfId="6590"/>
    <cellStyle name="Normal 55 5" xfId="6591"/>
    <cellStyle name="Normal 55 6" xfId="6592"/>
    <cellStyle name="Normal 55 7" xfId="6593"/>
    <cellStyle name="Normal 55 8" xfId="6594"/>
    <cellStyle name="Normal 55 9" xfId="6595"/>
    <cellStyle name="Normal 56" xfId="6596"/>
    <cellStyle name="Normal 56 10" xfId="6597"/>
    <cellStyle name="Normal 56 11" xfId="6598"/>
    <cellStyle name="Normal 56 12" xfId="6599"/>
    <cellStyle name="Normal 56 2" xfId="6600"/>
    <cellStyle name="Normal 56 3" xfId="6601"/>
    <cellStyle name="Normal 56 4" xfId="6602"/>
    <cellStyle name="Normal 56 5" xfId="6603"/>
    <cellStyle name="Normal 56 6" xfId="6604"/>
    <cellStyle name="Normal 56 7" xfId="6605"/>
    <cellStyle name="Normal 56 8" xfId="6606"/>
    <cellStyle name="Normal 56 9" xfId="6607"/>
    <cellStyle name="Normal 57" xfId="6608"/>
    <cellStyle name="Normal 57 10" xfId="6609"/>
    <cellStyle name="Normal 57 11" xfId="6610"/>
    <cellStyle name="Normal 57 12" xfId="6611"/>
    <cellStyle name="Normal 57 2" xfId="6612"/>
    <cellStyle name="Normal 57 3" xfId="6613"/>
    <cellStyle name="Normal 57 4" xfId="6614"/>
    <cellStyle name="Normal 57 5" xfId="6615"/>
    <cellStyle name="Normal 57 6" xfId="6616"/>
    <cellStyle name="Normal 57 7" xfId="6617"/>
    <cellStyle name="Normal 57 8" xfId="6618"/>
    <cellStyle name="Normal 57 9" xfId="6619"/>
    <cellStyle name="Normal 58" xfId="6620"/>
    <cellStyle name="Normal 58 10" xfId="6621"/>
    <cellStyle name="Normal 58 11" xfId="6622"/>
    <cellStyle name="Normal 58 12" xfId="6623"/>
    <cellStyle name="Normal 58 2" xfId="6624"/>
    <cellStyle name="Normal 58 3" xfId="6625"/>
    <cellStyle name="Normal 58 4" xfId="6626"/>
    <cellStyle name="Normal 58 5" xfId="6627"/>
    <cellStyle name="Normal 58 6" xfId="6628"/>
    <cellStyle name="Normal 58 7" xfId="6629"/>
    <cellStyle name="Normal 58 8" xfId="6630"/>
    <cellStyle name="Normal 58 9" xfId="6631"/>
    <cellStyle name="Normal 59" xfId="6632"/>
    <cellStyle name="Normal 59 10" xfId="6633"/>
    <cellStyle name="Normal 59 11" xfId="6634"/>
    <cellStyle name="Normal 59 12" xfId="6635"/>
    <cellStyle name="Normal 59 2" xfId="6636"/>
    <cellStyle name="Normal 59 3" xfId="6637"/>
    <cellStyle name="Normal 59 4" xfId="6638"/>
    <cellStyle name="Normal 59 5" xfId="6639"/>
    <cellStyle name="Normal 59 6" xfId="6640"/>
    <cellStyle name="Normal 59 7" xfId="6641"/>
    <cellStyle name="Normal 59 8" xfId="6642"/>
    <cellStyle name="Normal 59 9" xfId="6643"/>
    <cellStyle name="Normal 6" xfId="6644"/>
    <cellStyle name="Normal 6 10" xfId="6645"/>
    <cellStyle name="Normal 6 2" xfId="6646"/>
    <cellStyle name="Normal 6 2 2" xfId="6647"/>
    <cellStyle name="Normal 6 2 2 2" xfId="6648"/>
    <cellStyle name="Normal 6 3" xfId="6649"/>
    <cellStyle name="Normal 6 4" xfId="6650"/>
    <cellStyle name="Normal 6 5" xfId="6651"/>
    <cellStyle name="Normal 6 6" xfId="6652"/>
    <cellStyle name="Normal 6 7" xfId="6653"/>
    <cellStyle name="Normal 6 8" xfId="6654"/>
    <cellStyle name="Normal 6 9" xfId="6655"/>
    <cellStyle name="Normal 60" xfId="6656"/>
    <cellStyle name="Normal 60 10" xfId="6657"/>
    <cellStyle name="Normal 60 2" xfId="6658"/>
    <cellStyle name="Normal 60 3" xfId="6659"/>
    <cellStyle name="Normal 60 4" xfId="6660"/>
    <cellStyle name="Normal 60 5" xfId="6661"/>
    <cellStyle name="Normal 60 6" xfId="6662"/>
    <cellStyle name="Normal 60 7" xfId="6663"/>
    <cellStyle name="Normal 60 8" xfId="6664"/>
    <cellStyle name="Normal 60 9" xfId="6665"/>
    <cellStyle name="Normal 61" xfId="6666"/>
    <cellStyle name="Normal 61 2" xfId="6667"/>
    <cellStyle name="Normal 61 3" xfId="6668"/>
    <cellStyle name="Normal 61 4" xfId="6669"/>
    <cellStyle name="Normal 61 5" xfId="6670"/>
    <cellStyle name="Normal 61 6" xfId="6671"/>
    <cellStyle name="Normal 61 7" xfId="6672"/>
    <cellStyle name="Normal 62" xfId="6673"/>
    <cellStyle name="Normal 62 2" xfId="6674"/>
    <cellStyle name="Normal 62 3" xfId="6675"/>
    <cellStyle name="Normal 62 4" xfId="6676"/>
    <cellStyle name="Normal 62 5" xfId="6677"/>
    <cellStyle name="Normal 62 6" xfId="6678"/>
    <cellStyle name="Normal 62 7" xfId="6679"/>
    <cellStyle name="Normal 63" xfId="6680"/>
    <cellStyle name="Normal 63 2" xfId="6681"/>
    <cellStyle name="Normal 63 3" xfId="6682"/>
    <cellStyle name="Normal 63 4" xfId="6683"/>
    <cellStyle name="Normal 63 5" xfId="6684"/>
    <cellStyle name="Normal 63 6" xfId="6685"/>
    <cellStyle name="Normal 63 7" xfId="6686"/>
    <cellStyle name="Normal 64" xfId="6687"/>
    <cellStyle name="Normal 65" xfId="6688"/>
    <cellStyle name="Normal 66" xfId="6689"/>
    <cellStyle name="Normal 67" xfId="6690"/>
    <cellStyle name="Normal 68" xfId="6691"/>
    <cellStyle name="Normal 68 2" xfId="6692"/>
    <cellStyle name="Normal 68 3" xfId="6693"/>
    <cellStyle name="Normal 69" xfId="6694"/>
    <cellStyle name="Normal 69 2" xfId="6695"/>
    <cellStyle name="Normal 69 3" xfId="6696"/>
    <cellStyle name="Normal 7" xfId="6697"/>
    <cellStyle name="Normal 7 10" xfId="6698"/>
    <cellStyle name="Normal 7 2" xfId="6699"/>
    <cellStyle name="Normal 7 2 2" xfId="6700"/>
    <cellStyle name="Normal 7 2 3" xfId="6701"/>
    <cellStyle name="Normal 7 2 4" xfId="6702"/>
    <cellStyle name="Normal 7 3" xfId="6703"/>
    <cellStyle name="Normal 7 3 2" xfId="6704"/>
    <cellStyle name="Normal 7 4" xfId="6705"/>
    <cellStyle name="Normal 7 5" xfId="6706"/>
    <cellStyle name="Normal 7 6" xfId="6707"/>
    <cellStyle name="Normal 7 7" xfId="6708"/>
    <cellStyle name="Normal 7 8" xfId="6709"/>
    <cellStyle name="Normal 7 9" xfId="6710"/>
    <cellStyle name="Normal 70" xfId="6711"/>
    <cellStyle name="Normal 71" xfId="6712"/>
    <cellStyle name="Normal 72" xfId="6713"/>
    <cellStyle name="Normal 73" xfId="6714"/>
    <cellStyle name="Normal 74" xfId="6715"/>
    <cellStyle name="Normal 75" xfId="6716"/>
    <cellStyle name="Normal 76" xfId="6717"/>
    <cellStyle name="Normal 77" xfId="6718"/>
    <cellStyle name="Normal 78" xfId="6719"/>
    <cellStyle name="Normal 78 2" xfId="6720"/>
    <cellStyle name="Normal 78 3" xfId="6721"/>
    <cellStyle name="Normal 79" xfId="6722"/>
    <cellStyle name="Normal 79 2" xfId="6723"/>
    <cellStyle name="Normal 79 3" xfId="6724"/>
    <cellStyle name="Normal 8" xfId="6725"/>
    <cellStyle name="Normal 8 2" xfId="6726"/>
    <cellStyle name="Normal 8 2 2" xfId="6727"/>
    <cellStyle name="Normal 8 2 3" xfId="6728"/>
    <cellStyle name="Normal 8 3" xfId="6729"/>
    <cellStyle name="Normal 8 4" xfId="6730"/>
    <cellStyle name="Normal 8 5" xfId="6731"/>
    <cellStyle name="Normal 8 6" xfId="6732"/>
    <cellStyle name="Normal 8 7" xfId="6733"/>
    <cellStyle name="Normal 8 8" xfId="6734"/>
    <cellStyle name="Normal 8 9" xfId="6735"/>
    <cellStyle name="Normal 80" xfId="6736"/>
    <cellStyle name="Normal 81" xfId="6737"/>
    <cellStyle name="Normal 81 2" xfId="6738"/>
    <cellStyle name="Normal 81 3" xfId="6739"/>
    <cellStyle name="Normal 82" xfId="6740"/>
    <cellStyle name="Normal 82 2" xfId="6741"/>
    <cellStyle name="Normal 82 3" xfId="6742"/>
    <cellStyle name="Normal 83" xfId="6743"/>
    <cellStyle name="Normal 83 2" xfId="6744"/>
    <cellStyle name="Normal 83 3" xfId="6745"/>
    <cellStyle name="Normal 84" xfId="6746"/>
    <cellStyle name="Normal 84 2" xfId="6747"/>
    <cellStyle name="Normal 84 3" xfId="6748"/>
    <cellStyle name="Normal 85" xfId="6749"/>
    <cellStyle name="Normal 85 2" xfId="6750"/>
    <cellStyle name="Normal 85 3" xfId="6751"/>
    <cellStyle name="Normal 86" xfId="6752"/>
    <cellStyle name="Normal 86 2" xfId="6753"/>
    <cellStyle name="Normal 86 3" xfId="6754"/>
    <cellStyle name="Normal 87" xfId="6755"/>
    <cellStyle name="Normal 87 2" xfId="6756"/>
    <cellStyle name="Normal 88" xfId="6757"/>
    <cellStyle name="Normal 89" xfId="6758"/>
    <cellStyle name="Normal 9" xfId="6759"/>
    <cellStyle name="Normal 9 2" xfId="6760"/>
    <cellStyle name="Normal 9 2 2" xfId="6761"/>
    <cellStyle name="Normal 9 2 3" xfId="6762"/>
    <cellStyle name="Normal 9 3" xfId="6763"/>
    <cellStyle name="Normal 9 4" xfId="6764"/>
    <cellStyle name="Normal 90" xfId="6765"/>
    <cellStyle name="Normal 91" xfId="6766"/>
    <cellStyle name="Normal 92" xfId="6767"/>
    <cellStyle name="Normal 92 2" xfId="6768"/>
    <cellStyle name="Normal 92 3" xfId="6769"/>
    <cellStyle name="Normal 93" xfId="6770"/>
    <cellStyle name="Normal 93 2" xfId="6771"/>
    <cellStyle name="Normal 93 3" xfId="6772"/>
    <cellStyle name="Normal 94" xfId="6773"/>
    <cellStyle name="Normal 94 2" xfId="6774"/>
    <cellStyle name="Normal 94 3" xfId="6775"/>
    <cellStyle name="Normal 95" xfId="6776"/>
    <cellStyle name="Normal 95 2" xfId="6777"/>
    <cellStyle name="Normal 95 3" xfId="6778"/>
    <cellStyle name="Normal 96" xfId="6779"/>
    <cellStyle name="Normal 96 2" xfId="6780"/>
    <cellStyle name="Normal 96 3" xfId="6781"/>
    <cellStyle name="Normal 97" xfId="6782"/>
    <cellStyle name="Normal 97 2" xfId="6783"/>
    <cellStyle name="Normal 97 3" xfId="6784"/>
    <cellStyle name="Normal 98" xfId="6785"/>
    <cellStyle name="Normal 99" xfId="6786"/>
    <cellStyle name="Normal 99 2" xfId="6787"/>
    <cellStyle name="Normal 99 3" xfId="6788"/>
    <cellStyle name="Notas 2" xfId="6789"/>
    <cellStyle name="Notas 2 10" xfId="6790"/>
    <cellStyle name="Notas 2 10 2" xfId="6791"/>
    <cellStyle name="Notas 2 10 2 2" xfId="6792"/>
    <cellStyle name="Notas 2 11" xfId="6793"/>
    <cellStyle name="Notas 2 11 2" xfId="6794"/>
    <cellStyle name="Notas 2 11 2 2" xfId="6795"/>
    <cellStyle name="Notas 2 12" xfId="6796"/>
    <cellStyle name="Notas 2 12 2" xfId="6797"/>
    <cellStyle name="Notas 2 12 2 2" xfId="6798"/>
    <cellStyle name="Notas 2 13" xfId="6799"/>
    <cellStyle name="Notas 2 13 2" xfId="6800"/>
    <cellStyle name="Notas 2 13 2 2" xfId="6801"/>
    <cellStyle name="Notas 2 14" xfId="6802"/>
    <cellStyle name="Notas 2 14 2" xfId="6803"/>
    <cellStyle name="Notas 2 14 2 2" xfId="6804"/>
    <cellStyle name="Notas 2 15" xfId="6805"/>
    <cellStyle name="Notas 2 15 2" xfId="6806"/>
    <cellStyle name="Notas 2 2" xfId="6807"/>
    <cellStyle name="Notas 2 2 2" xfId="6808"/>
    <cellStyle name="Notas 2 2 2 2" xfId="6809"/>
    <cellStyle name="Notas 2 3" xfId="6810"/>
    <cellStyle name="Notas 2 3 2" xfId="6811"/>
    <cellStyle name="Notas 2 3 2 2" xfId="6812"/>
    <cellStyle name="Notas 2 4" xfId="6813"/>
    <cellStyle name="Notas 2 4 2" xfId="6814"/>
    <cellStyle name="Notas 2 4 2 2" xfId="6815"/>
    <cellStyle name="Notas 2 5" xfId="6816"/>
    <cellStyle name="Notas 2 5 2" xfId="6817"/>
    <cellStyle name="Notas 2 5 2 2" xfId="6818"/>
    <cellStyle name="Notas 2 6" xfId="6819"/>
    <cellStyle name="Notas 2 6 2" xfId="6820"/>
    <cellStyle name="Notas 2 6 2 2" xfId="6821"/>
    <cellStyle name="Notas 2 7" xfId="6822"/>
    <cellStyle name="Notas 2 7 2" xfId="6823"/>
    <cellStyle name="Notas 2 7 2 2" xfId="6824"/>
    <cellStyle name="Notas 2 8" xfId="6825"/>
    <cellStyle name="Notas 2 8 2" xfId="6826"/>
    <cellStyle name="Notas 2 8 2 2" xfId="6827"/>
    <cellStyle name="Notas 2 9" xfId="6828"/>
    <cellStyle name="Notas 2 9 2" xfId="6829"/>
    <cellStyle name="Notas 2 9 2 2" xfId="6830"/>
    <cellStyle name="Notas 3" xfId="6831"/>
    <cellStyle name="Notas 3 10" xfId="6832"/>
    <cellStyle name="Notas 3 10 2" xfId="6833"/>
    <cellStyle name="Notas 3 10 2 2" xfId="6834"/>
    <cellStyle name="Notas 3 11" xfId="6835"/>
    <cellStyle name="Notas 3 11 2" xfId="6836"/>
    <cellStyle name="Notas 3 11 2 2" xfId="6837"/>
    <cellStyle name="Notas 3 12" xfId="6838"/>
    <cellStyle name="Notas 3 12 2" xfId="6839"/>
    <cellStyle name="Notas 3 12 2 2" xfId="6840"/>
    <cellStyle name="Notas 3 13" xfId="6841"/>
    <cellStyle name="Notas 3 13 2" xfId="6842"/>
    <cellStyle name="Notas 3 13 2 2" xfId="6843"/>
    <cellStyle name="Notas 3 14" xfId="6844"/>
    <cellStyle name="Notas 3 14 2" xfId="6845"/>
    <cellStyle name="Notas 3 14 2 2" xfId="6846"/>
    <cellStyle name="Notas 3 15" xfId="6847"/>
    <cellStyle name="Notas 3 15 2" xfId="6848"/>
    <cellStyle name="Notas 3 16" xfId="6849"/>
    <cellStyle name="Notas 3 17" xfId="6850"/>
    <cellStyle name="Notas 3 2" xfId="6851"/>
    <cellStyle name="Notas 3 2 2" xfId="6852"/>
    <cellStyle name="Notas 3 2 2 2" xfId="6853"/>
    <cellStyle name="Notas 3 2 3" xfId="6854"/>
    <cellStyle name="Notas 3 2 4" xfId="6855"/>
    <cellStyle name="Notas 3 3" xfId="6856"/>
    <cellStyle name="Notas 3 3 2" xfId="6857"/>
    <cellStyle name="Notas 3 3 2 2" xfId="6858"/>
    <cellStyle name="Notas 3 3 3" xfId="6859"/>
    <cellStyle name="Notas 3 3 4" xfId="6860"/>
    <cellStyle name="Notas 3 4" xfId="6861"/>
    <cellStyle name="Notas 3 4 2" xfId="6862"/>
    <cellStyle name="Notas 3 4 2 2" xfId="6863"/>
    <cellStyle name="Notas 3 5" xfId="6864"/>
    <cellStyle name="Notas 3 5 2" xfId="6865"/>
    <cellStyle name="Notas 3 5 2 2" xfId="6866"/>
    <cellStyle name="Notas 3 6" xfId="6867"/>
    <cellStyle name="Notas 3 6 2" xfId="6868"/>
    <cellStyle name="Notas 3 6 2 2" xfId="6869"/>
    <cellStyle name="Notas 3 7" xfId="6870"/>
    <cellStyle name="Notas 3 7 2" xfId="6871"/>
    <cellStyle name="Notas 3 7 2 2" xfId="6872"/>
    <cellStyle name="Notas 3 8" xfId="6873"/>
    <cellStyle name="Notas 3 8 2" xfId="6874"/>
    <cellStyle name="Notas 3 8 2 2" xfId="6875"/>
    <cellStyle name="Notas 3 9" xfId="6876"/>
    <cellStyle name="Notas 3 9 2" xfId="6877"/>
    <cellStyle name="Notas 3 9 2 2" xfId="6878"/>
    <cellStyle name="Notas 4" xfId="6879"/>
    <cellStyle name="Notas 4 10" xfId="6880"/>
    <cellStyle name="Notas 4 10 2" xfId="6881"/>
    <cellStyle name="Notas 4 10 2 2" xfId="6882"/>
    <cellStyle name="Notas 4 11" xfId="6883"/>
    <cellStyle name="Notas 4 11 2" xfId="6884"/>
    <cellStyle name="Notas 4 11 2 2" xfId="6885"/>
    <cellStyle name="Notas 4 12" xfId="6886"/>
    <cellStyle name="Notas 4 12 2" xfId="6887"/>
    <cellStyle name="Notas 4 12 2 2" xfId="6888"/>
    <cellStyle name="Notas 4 13" xfId="6889"/>
    <cellStyle name="Notas 4 13 2" xfId="6890"/>
    <cellStyle name="Notas 4 13 2 2" xfId="6891"/>
    <cellStyle name="Notas 4 14" xfId="6892"/>
    <cellStyle name="Notas 4 14 2" xfId="6893"/>
    <cellStyle name="Notas 4 14 2 2" xfId="6894"/>
    <cellStyle name="Notas 4 15" xfId="6895"/>
    <cellStyle name="Notas 4 15 2" xfId="6896"/>
    <cellStyle name="Notas 4 2" xfId="6897"/>
    <cellStyle name="Notas 4 2 2" xfId="6898"/>
    <cellStyle name="Notas 4 2 2 2" xfId="6899"/>
    <cellStyle name="Notas 4 3" xfId="6900"/>
    <cellStyle name="Notas 4 3 2" xfId="6901"/>
    <cellStyle name="Notas 4 3 2 2" xfId="6902"/>
    <cellStyle name="Notas 4 4" xfId="6903"/>
    <cellStyle name="Notas 4 4 2" xfId="6904"/>
    <cellStyle name="Notas 4 4 2 2" xfId="6905"/>
    <cellStyle name="Notas 4 5" xfId="6906"/>
    <cellStyle name="Notas 4 5 2" xfId="6907"/>
    <cellStyle name="Notas 4 5 2 2" xfId="6908"/>
    <cellStyle name="Notas 4 6" xfId="6909"/>
    <cellStyle name="Notas 4 6 2" xfId="6910"/>
    <cellStyle name="Notas 4 6 2 2" xfId="6911"/>
    <cellStyle name="Notas 4 7" xfId="6912"/>
    <cellStyle name="Notas 4 7 2" xfId="6913"/>
    <cellStyle name="Notas 4 7 2 2" xfId="6914"/>
    <cellStyle name="Notas 4 8" xfId="6915"/>
    <cellStyle name="Notas 4 8 2" xfId="6916"/>
    <cellStyle name="Notas 4 8 2 2" xfId="6917"/>
    <cellStyle name="Notas 4 9" xfId="6918"/>
    <cellStyle name="Notas 4 9 2" xfId="6919"/>
    <cellStyle name="Notas 4 9 2 2" xfId="6920"/>
    <cellStyle name="Notas 5" xfId="6921"/>
    <cellStyle name="Notas 5 10" xfId="6922"/>
    <cellStyle name="Notas 5 10 2" xfId="6923"/>
    <cellStyle name="Notas 5 10 2 2" xfId="6924"/>
    <cellStyle name="Notas 5 11" xfId="6925"/>
    <cellStyle name="Notas 5 11 2" xfId="6926"/>
    <cellStyle name="Notas 5 11 2 2" xfId="6927"/>
    <cellStyle name="Notas 5 12" xfId="6928"/>
    <cellStyle name="Notas 5 12 2" xfId="6929"/>
    <cellStyle name="Notas 5 12 2 2" xfId="6930"/>
    <cellStyle name="Notas 5 13" xfId="6931"/>
    <cellStyle name="Notas 5 13 2" xfId="6932"/>
    <cellStyle name="Notas 5 13 2 2" xfId="6933"/>
    <cellStyle name="Notas 5 14" xfId="6934"/>
    <cellStyle name="Notas 5 14 2" xfId="6935"/>
    <cellStyle name="Notas 5 14 2 2" xfId="6936"/>
    <cellStyle name="Notas 5 15" xfId="6937"/>
    <cellStyle name="Notas 5 15 2" xfId="6938"/>
    <cellStyle name="Notas 5 2" xfId="6939"/>
    <cellStyle name="Notas 5 2 2" xfId="6940"/>
    <cellStyle name="Notas 5 2 2 2" xfId="6941"/>
    <cellStyle name="Notas 5 3" xfId="6942"/>
    <cellStyle name="Notas 5 3 2" xfId="6943"/>
    <cellStyle name="Notas 5 3 2 2" xfId="6944"/>
    <cellStyle name="Notas 5 4" xfId="6945"/>
    <cellStyle name="Notas 5 4 2" xfId="6946"/>
    <cellStyle name="Notas 5 4 2 2" xfId="6947"/>
    <cellStyle name="Notas 5 5" xfId="6948"/>
    <cellStyle name="Notas 5 5 2" xfId="6949"/>
    <cellStyle name="Notas 5 5 2 2" xfId="6950"/>
    <cellStyle name="Notas 5 6" xfId="6951"/>
    <cellStyle name="Notas 5 6 2" xfId="6952"/>
    <cellStyle name="Notas 5 6 2 2" xfId="6953"/>
    <cellStyle name="Notas 5 7" xfId="6954"/>
    <cellStyle name="Notas 5 7 2" xfId="6955"/>
    <cellStyle name="Notas 5 7 2 2" xfId="6956"/>
    <cellStyle name="Notas 5 8" xfId="6957"/>
    <cellStyle name="Notas 5 8 2" xfId="6958"/>
    <cellStyle name="Notas 5 8 2 2" xfId="6959"/>
    <cellStyle name="Notas 5 9" xfId="6960"/>
    <cellStyle name="Notas 5 9 2" xfId="6961"/>
    <cellStyle name="Notas 5 9 2 2" xfId="6962"/>
    <cellStyle name="Notas 6" xfId="6963"/>
    <cellStyle name="Notas 7" xfId="6964"/>
    <cellStyle name="Note" xfId="6965"/>
    <cellStyle name="Note 2" xfId="6966"/>
    <cellStyle name="Note 3" xfId="6967"/>
    <cellStyle name="Note 3 2" xfId="9353"/>
    <cellStyle name="Note 4" xfId="9354"/>
    <cellStyle name="Note 5" xfId="9355"/>
    <cellStyle name="Note 6" xfId="9356"/>
    <cellStyle name="Numero" xfId="6968"/>
    <cellStyle name="numero 2" xfId="6969"/>
    <cellStyle name="numero 3" xfId="6970"/>
    <cellStyle name="Numero 4" xfId="6971"/>
    <cellStyle name="Numero 5" xfId="6972"/>
    <cellStyle name="Output" xfId="6973"/>
    <cellStyle name="Output 2" xfId="6974"/>
    <cellStyle name="Output 2 2" xfId="9357"/>
    <cellStyle name="Output 3" xfId="6975"/>
    <cellStyle name="Output 3 2" xfId="9358"/>
    <cellStyle name="Output 4" xfId="9359"/>
    <cellStyle name="Output 5" xfId="9360"/>
    <cellStyle name="Output 6" xfId="9361"/>
    <cellStyle name="Percent [2]" xfId="6976"/>
    <cellStyle name="Percent [2] 2" xfId="6977"/>
    <cellStyle name="Percent [2] 3" xfId="6978"/>
    <cellStyle name="Percent 2" xfId="6979"/>
    <cellStyle name="Percent 3" xfId="6980"/>
    <cellStyle name="Percent 4" xfId="6981"/>
    <cellStyle name="Percent 5" xfId="6982"/>
    <cellStyle name="Percent 6" xfId="6983"/>
    <cellStyle name="Percent 7" xfId="6984"/>
    <cellStyle name="Percent 8" xfId="6985"/>
    <cellStyle name="Percent 8 2" xfId="6986"/>
    <cellStyle name="Percent 9" xfId="6987"/>
    <cellStyle name="Percent_035_09NB" xfId="6988"/>
    <cellStyle name="Porcentaje" xfId="1" builtinId="5"/>
    <cellStyle name="Porcentaje 2" xfId="3"/>
    <cellStyle name="Porcentaje 2 10" xfId="6989"/>
    <cellStyle name="Porcentaje 2 2" xfId="6990"/>
    <cellStyle name="Porcentaje 2 2 2" xfId="6991"/>
    <cellStyle name="Porcentaje 2 2 3" xfId="6992"/>
    <cellStyle name="Porcentaje 2 2 4" xfId="6993"/>
    <cellStyle name="Porcentaje 2 2 5" xfId="6994"/>
    <cellStyle name="Porcentaje 2 3" xfId="6995"/>
    <cellStyle name="Porcentaje 2 3 2" xfId="6996"/>
    <cellStyle name="Porcentaje 2 3 3" xfId="6997"/>
    <cellStyle name="Porcentaje 2 4" xfId="6998"/>
    <cellStyle name="Porcentaje 2 5" xfId="6999"/>
    <cellStyle name="Porcentaje 2 5 2" xfId="7000"/>
    <cellStyle name="Porcentaje 2 5 3" xfId="7001"/>
    <cellStyle name="Porcentaje 2 6" xfId="7002"/>
    <cellStyle name="Porcentaje 3" xfId="4"/>
    <cellStyle name="Porcentaje 3 2" xfId="7003"/>
    <cellStyle name="Porcentaje 3 2 2" xfId="7004"/>
    <cellStyle name="Porcentaje 3 2 3" xfId="7005"/>
    <cellStyle name="Porcentaje 3 3" xfId="7006"/>
    <cellStyle name="Porcentaje 3 4" xfId="7007"/>
    <cellStyle name="Porcentaje 4" xfId="7008"/>
    <cellStyle name="Porcentaje 4 2" xfId="7009"/>
    <cellStyle name="Porcentaje 4 3" xfId="7010"/>
    <cellStyle name="Porcentaje 5" xfId="7011"/>
    <cellStyle name="Porcentaje 6" xfId="7012"/>
    <cellStyle name="Porcentaje 6 2" xfId="7013"/>
    <cellStyle name="Porcentaje 6 3" xfId="7014"/>
    <cellStyle name="Porcentaje 7" xfId="7015"/>
    <cellStyle name="Porcentual 10" xfId="7016"/>
    <cellStyle name="Porcentual 10 2" xfId="7017"/>
    <cellStyle name="Porcentual 11" xfId="7018"/>
    <cellStyle name="Porcentual 12" xfId="7019"/>
    <cellStyle name="Porcentual 13" xfId="7020"/>
    <cellStyle name="Porcentual 14" xfId="7021"/>
    <cellStyle name="Porcentual 15" xfId="7022"/>
    <cellStyle name="Porcentual 16" xfId="7023"/>
    <cellStyle name="Porcentual 17" xfId="7024"/>
    <cellStyle name="Porcentual 18" xfId="7025"/>
    <cellStyle name="Porcentual 19" xfId="7026"/>
    <cellStyle name="Porcentual 2" xfId="7027"/>
    <cellStyle name="Porcentual 2 10" xfId="7028"/>
    <cellStyle name="Porcentual 2 11" xfId="7029"/>
    <cellStyle name="Porcentual 2 12" xfId="7030"/>
    <cellStyle name="Porcentual 2 13" xfId="7031"/>
    <cellStyle name="Porcentual 2 14" xfId="7032"/>
    <cellStyle name="Porcentual 2 15" xfId="7033"/>
    <cellStyle name="Porcentual 2 16" xfId="7034"/>
    <cellStyle name="Porcentual 2 17" xfId="7035"/>
    <cellStyle name="Porcentual 2 2" xfId="7036"/>
    <cellStyle name="Porcentual 2 2 2" xfId="7037"/>
    <cellStyle name="Porcentual 2 2 2 2" xfId="7038"/>
    <cellStyle name="Porcentual 2 2 2 3" xfId="7039"/>
    <cellStyle name="Porcentual 2 2 2 4" xfId="7040"/>
    <cellStyle name="Porcentual 2 2 2 5" xfId="7041"/>
    <cellStyle name="Porcentual 2 2 2 6" xfId="7042"/>
    <cellStyle name="Porcentual 2 2 3" xfId="7043"/>
    <cellStyle name="Porcentual 2 2 4" xfId="7044"/>
    <cellStyle name="Porcentual 2 2 5" xfId="7045"/>
    <cellStyle name="Porcentual 2 2 6" xfId="7046"/>
    <cellStyle name="Porcentual 2 2 7" xfId="7047"/>
    <cellStyle name="Porcentual 2 2 8" xfId="7048"/>
    <cellStyle name="Porcentual 2 3" xfId="7049"/>
    <cellStyle name="Porcentual 2 3 2" xfId="7050"/>
    <cellStyle name="Porcentual 2 3 3" xfId="7051"/>
    <cellStyle name="Porcentual 2 3 4" xfId="7052"/>
    <cellStyle name="Porcentual 2 3 5" xfId="7053"/>
    <cellStyle name="Porcentual 2 3 6" xfId="7054"/>
    <cellStyle name="Porcentual 2 3 7" xfId="7055"/>
    <cellStyle name="Porcentual 2 4" xfId="7056"/>
    <cellStyle name="Porcentual 2 4 2" xfId="7057"/>
    <cellStyle name="Porcentual 2 4 3" xfId="7058"/>
    <cellStyle name="Porcentual 2 4 4" xfId="7059"/>
    <cellStyle name="Porcentual 2 4 5" xfId="7060"/>
    <cellStyle name="Porcentual 2 4 6" xfId="7061"/>
    <cellStyle name="Porcentual 2 4 7" xfId="7062"/>
    <cellStyle name="Porcentual 2 5" xfId="7063"/>
    <cellStyle name="Porcentual 2 5 2" xfId="7064"/>
    <cellStyle name="Porcentual 2 5 3" xfId="7065"/>
    <cellStyle name="Porcentual 2 5 4" xfId="7066"/>
    <cellStyle name="Porcentual 2 5 5" xfId="7067"/>
    <cellStyle name="Porcentual 2 5 6" xfId="7068"/>
    <cellStyle name="Porcentual 2 5 7" xfId="7069"/>
    <cellStyle name="Porcentual 2 6" xfId="7070"/>
    <cellStyle name="Porcentual 2 6 2" xfId="7071"/>
    <cellStyle name="Porcentual 2 6 3" xfId="7072"/>
    <cellStyle name="Porcentual 2 6 4" xfId="7073"/>
    <cellStyle name="Porcentual 2 6 5" xfId="7074"/>
    <cellStyle name="Porcentual 2 6 6" xfId="7075"/>
    <cellStyle name="Porcentual 2 6 7" xfId="7076"/>
    <cellStyle name="Porcentual 2 7" xfId="7077"/>
    <cellStyle name="Porcentual 2 7 2" xfId="7078"/>
    <cellStyle name="Porcentual 2 7 3" xfId="7079"/>
    <cellStyle name="Porcentual 2 7 4" xfId="7080"/>
    <cellStyle name="Porcentual 2 7 5" xfId="7081"/>
    <cellStyle name="Porcentual 2 7 6" xfId="7082"/>
    <cellStyle name="Porcentual 2 7 7" xfId="7083"/>
    <cellStyle name="Porcentual 2 8" xfId="7084"/>
    <cellStyle name="Porcentual 2 9" xfId="7085"/>
    <cellStyle name="Porcentual 20" xfId="7086"/>
    <cellStyle name="Porcentual 21" xfId="7087"/>
    <cellStyle name="Porcentual 22" xfId="7088"/>
    <cellStyle name="Porcentual 22 2" xfId="7089"/>
    <cellStyle name="Porcentual 22 2 10" xfId="7090"/>
    <cellStyle name="Porcentual 22 2 11" xfId="7091"/>
    <cellStyle name="Porcentual 22 2 12" xfId="7092"/>
    <cellStyle name="Porcentual 22 2 13" xfId="7093"/>
    <cellStyle name="Porcentual 22 2 2" xfId="7094"/>
    <cellStyle name="Porcentual 22 2 3" xfId="7095"/>
    <cellStyle name="Porcentual 22 2 4" xfId="7096"/>
    <cellStyle name="Porcentual 22 2 5" xfId="7097"/>
    <cellStyle name="Porcentual 22 2 6" xfId="7098"/>
    <cellStyle name="Porcentual 22 2 7" xfId="7099"/>
    <cellStyle name="Porcentual 22 2 8" xfId="7100"/>
    <cellStyle name="Porcentual 22 2 9" xfId="7101"/>
    <cellStyle name="Porcentual 22 3" xfId="7102"/>
    <cellStyle name="Porcentual 23" xfId="7103"/>
    <cellStyle name="Porcentual 23 10" xfId="7104"/>
    <cellStyle name="Porcentual 23 11" xfId="7105"/>
    <cellStyle name="Porcentual 23 12" xfId="7106"/>
    <cellStyle name="Porcentual 23 13" xfId="7107"/>
    <cellStyle name="Porcentual 23 14" xfId="7108"/>
    <cellStyle name="Porcentual 23 2" xfId="7109"/>
    <cellStyle name="Porcentual 23 2 10" xfId="7110"/>
    <cellStyle name="Porcentual 23 2 11" xfId="7111"/>
    <cellStyle name="Porcentual 23 2 12" xfId="7112"/>
    <cellStyle name="Porcentual 23 2 13" xfId="7113"/>
    <cellStyle name="Porcentual 23 2 2" xfId="7114"/>
    <cellStyle name="Porcentual 23 2 3" xfId="7115"/>
    <cellStyle name="Porcentual 23 2 4" xfId="7116"/>
    <cellStyle name="Porcentual 23 2 5" xfId="7117"/>
    <cellStyle name="Porcentual 23 2 6" xfId="7118"/>
    <cellStyle name="Porcentual 23 2 7" xfId="7119"/>
    <cellStyle name="Porcentual 23 2 8" xfId="7120"/>
    <cellStyle name="Porcentual 23 2 9" xfId="7121"/>
    <cellStyle name="Porcentual 23 3" xfId="7122"/>
    <cellStyle name="Porcentual 23 4" xfId="7123"/>
    <cellStyle name="Porcentual 23 5" xfId="7124"/>
    <cellStyle name="Porcentual 23 6" xfId="7125"/>
    <cellStyle name="Porcentual 23 7" xfId="7126"/>
    <cellStyle name="Porcentual 23 8" xfId="7127"/>
    <cellStyle name="Porcentual 23 9" xfId="7128"/>
    <cellStyle name="Porcentual 24" xfId="7129"/>
    <cellStyle name="Porcentual 24 10" xfId="7130"/>
    <cellStyle name="Porcentual 24 11" xfId="7131"/>
    <cellStyle name="Porcentual 24 12" xfId="7132"/>
    <cellStyle name="Porcentual 24 13" xfId="7133"/>
    <cellStyle name="Porcentual 24 14" xfId="7134"/>
    <cellStyle name="Porcentual 24 2" xfId="7135"/>
    <cellStyle name="Porcentual 24 2 10" xfId="7136"/>
    <cellStyle name="Porcentual 24 2 11" xfId="7137"/>
    <cellStyle name="Porcentual 24 2 12" xfId="7138"/>
    <cellStyle name="Porcentual 24 2 13" xfId="7139"/>
    <cellStyle name="Porcentual 24 2 2" xfId="7140"/>
    <cellStyle name="Porcentual 24 2 3" xfId="7141"/>
    <cellStyle name="Porcentual 24 2 4" xfId="7142"/>
    <cellStyle name="Porcentual 24 2 5" xfId="7143"/>
    <cellStyle name="Porcentual 24 2 6" xfId="7144"/>
    <cellStyle name="Porcentual 24 2 7" xfId="7145"/>
    <cellStyle name="Porcentual 24 2 8" xfId="7146"/>
    <cellStyle name="Porcentual 24 2 9" xfId="7147"/>
    <cellStyle name="Porcentual 24 3" xfId="7148"/>
    <cellStyle name="Porcentual 24 4" xfId="7149"/>
    <cellStyle name="Porcentual 24 5" xfId="7150"/>
    <cellStyle name="Porcentual 24 6" xfId="7151"/>
    <cellStyle name="Porcentual 24 7" xfId="7152"/>
    <cellStyle name="Porcentual 24 8" xfId="7153"/>
    <cellStyle name="Porcentual 24 9" xfId="7154"/>
    <cellStyle name="Porcentual 25" xfId="7155"/>
    <cellStyle name="Porcentual 25 10" xfId="7156"/>
    <cellStyle name="Porcentual 25 11" xfId="7157"/>
    <cellStyle name="Porcentual 25 12" xfId="7158"/>
    <cellStyle name="Porcentual 25 13" xfId="7159"/>
    <cellStyle name="Porcentual 25 14" xfId="7160"/>
    <cellStyle name="Porcentual 25 15" xfId="7161"/>
    <cellStyle name="Porcentual 25 16" xfId="7162"/>
    <cellStyle name="Porcentual 25 17" xfId="7163"/>
    <cellStyle name="Porcentual 25 2" xfId="7164"/>
    <cellStyle name="Porcentual 25 2 10" xfId="7165"/>
    <cellStyle name="Porcentual 25 2 11" xfId="7166"/>
    <cellStyle name="Porcentual 25 2 12" xfId="7167"/>
    <cellStyle name="Porcentual 25 2 13" xfId="7168"/>
    <cellStyle name="Porcentual 25 2 14" xfId="7169"/>
    <cellStyle name="Porcentual 25 2 15" xfId="7170"/>
    <cellStyle name="Porcentual 25 2 16" xfId="7171"/>
    <cellStyle name="Porcentual 25 2 2" xfId="7172"/>
    <cellStyle name="Porcentual 25 2 3" xfId="7173"/>
    <cellStyle name="Porcentual 25 2 4" xfId="7174"/>
    <cellStyle name="Porcentual 25 2 5" xfId="7175"/>
    <cellStyle name="Porcentual 25 2 6" xfId="7176"/>
    <cellStyle name="Porcentual 25 2 7" xfId="7177"/>
    <cellStyle name="Porcentual 25 2 8" xfId="7178"/>
    <cellStyle name="Porcentual 25 2 9" xfId="7179"/>
    <cellStyle name="Porcentual 25 3" xfId="7180"/>
    <cellStyle name="Porcentual 25 4" xfId="7181"/>
    <cellStyle name="Porcentual 25 5" xfId="7182"/>
    <cellStyle name="Porcentual 25 6" xfId="7183"/>
    <cellStyle name="Porcentual 25 7" xfId="7184"/>
    <cellStyle name="Porcentual 25 8" xfId="7185"/>
    <cellStyle name="Porcentual 25 9" xfId="7186"/>
    <cellStyle name="Porcentual 26" xfId="7187"/>
    <cellStyle name="Porcentual 26 2" xfId="7188"/>
    <cellStyle name="Porcentual 26 2 10" xfId="7189"/>
    <cellStyle name="Porcentual 26 2 11" xfId="7190"/>
    <cellStyle name="Porcentual 26 2 12" xfId="7191"/>
    <cellStyle name="Porcentual 26 2 13" xfId="7192"/>
    <cellStyle name="Porcentual 26 2 2" xfId="7193"/>
    <cellStyle name="Porcentual 26 2 3" xfId="7194"/>
    <cellStyle name="Porcentual 26 2 4" xfId="7195"/>
    <cellStyle name="Porcentual 26 2 5" xfId="7196"/>
    <cellStyle name="Porcentual 26 2 6" xfId="7197"/>
    <cellStyle name="Porcentual 26 2 7" xfId="7198"/>
    <cellStyle name="Porcentual 26 2 8" xfId="7199"/>
    <cellStyle name="Porcentual 26 2 9" xfId="7200"/>
    <cellStyle name="Porcentual 26 3" xfId="7201"/>
    <cellStyle name="Porcentual 27" xfId="7202"/>
    <cellStyle name="Porcentual 27 10" xfId="7203"/>
    <cellStyle name="Porcentual 27 11" xfId="7204"/>
    <cellStyle name="Porcentual 27 12" xfId="7205"/>
    <cellStyle name="Porcentual 27 13" xfId="7206"/>
    <cellStyle name="Porcentual 27 14" xfId="7207"/>
    <cellStyle name="Porcentual 27 2" xfId="7208"/>
    <cellStyle name="Porcentual 27 2 10" xfId="7209"/>
    <cellStyle name="Porcentual 27 2 11" xfId="7210"/>
    <cellStyle name="Porcentual 27 2 12" xfId="7211"/>
    <cellStyle name="Porcentual 27 2 13" xfId="7212"/>
    <cellStyle name="Porcentual 27 2 2" xfId="7213"/>
    <cellStyle name="Porcentual 27 2 3" xfId="7214"/>
    <cellStyle name="Porcentual 27 2 4" xfId="7215"/>
    <cellStyle name="Porcentual 27 2 5" xfId="7216"/>
    <cellStyle name="Porcentual 27 2 6" xfId="7217"/>
    <cellStyle name="Porcentual 27 2 7" xfId="7218"/>
    <cellStyle name="Porcentual 27 2 8" xfId="7219"/>
    <cellStyle name="Porcentual 27 2 9" xfId="7220"/>
    <cellStyle name="Porcentual 27 3" xfId="7221"/>
    <cellStyle name="Porcentual 27 4" xfId="7222"/>
    <cellStyle name="Porcentual 27 5" xfId="7223"/>
    <cellStyle name="Porcentual 27 6" xfId="7224"/>
    <cellStyle name="Porcentual 27 7" xfId="7225"/>
    <cellStyle name="Porcentual 27 8" xfId="7226"/>
    <cellStyle name="Porcentual 27 9" xfId="7227"/>
    <cellStyle name="Porcentual 28" xfId="7228"/>
    <cellStyle name="Porcentual 29" xfId="7229"/>
    <cellStyle name="Porcentual 3" xfId="7230"/>
    <cellStyle name="Porcentual 3 10" xfId="7231"/>
    <cellStyle name="Porcentual 3 11" xfId="7232"/>
    <cellStyle name="Porcentual 3 12" xfId="7233"/>
    <cellStyle name="Porcentual 3 13" xfId="7234"/>
    <cellStyle name="Porcentual 3 14" xfId="7235"/>
    <cellStyle name="Porcentual 3 15" xfId="7236"/>
    <cellStyle name="Porcentual 3 16" xfId="7237"/>
    <cellStyle name="Porcentual 3 17" xfId="7238"/>
    <cellStyle name="Porcentual 3 18" xfId="7239"/>
    <cellStyle name="Porcentual 3 19" xfId="7240"/>
    <cellStyle name="Porcentual 3 2" xfId="7241"/>
    <cellStyle name="Porcentual 3 20" xfId="7242"/>
    <cellStyle name="Porcentual 3 21" xfId="7243"/>
    <cellStyle name="Porcentual 3 22" xfId="7244"/>
    <cellStyle name="Porcentual 3 23" xfId="7245"/>
    <cellStyle name="Porcentual 3 24" xfId="7246"/>
    <cellStyle name="Porcentual 3 25" xfId="7247"/>
    <cellStyle name="Porcentual 3 26" xfId="7248"/>
    <cellStyle name="Porcentual 3 27" xfId="7249"/>
    <cellStyle name="Porcentual 3 28" xfId="7250"/>
    <cellStyle name="Porcentual 3 29" xfId="7251"/>
    <cellStyle name="Porcentual 3 3" xfId="7252"/>
    <cellStyle name="Porcentual 3 30" xfId="7253"/>
    <cellStyle name="Porcentual 3 31" xfId="7254"/>
    <cellStyle name="Porcentual 3 32" xfId="7255"/>
    <cellStyle name="Porcentual 3 33" xfId="7256"/>
    <cellStyle name="Porcentual 3 4" xfId="7257"/>
    <cellStyle name="Porcentual 3 5" xfId="7258"/>
    <cellStyle name="Porcentual 3 6" xfId="7259"/>
    <cellStyle name="Porcentual 3 7" xfId="7260"/>
    <cellStyle name="Porcentual 3 8" xfId="7261"/>
    <cellStyle name="Porcentual 3 9" xfId="7262"/>
    <cellStyle name="Porcentual 30" xfId="7263"/>
    <cellStyle name="Porcentual 31" xfId="7264"/>
    <cellStyle name="Porcentual 32" xfId="7265"/>
    <cellStyle name="Porcentual 33" xfId="7266"/>
    <cellStyle name="Porcentual 33 10" xfId="7267"/>
    <cellStyle name="Porcentual 33 11" xfId="7268"/>
    <cellStyle name="Porcentual 33 12" xfId="7269"/>
    <cellStyle name="Porcentual 33 2" xfId="7270"/>
    <cellStyle name="Porcentual 33 3" xfId="7271"/>
    <cellStyle name="Porcentual 33 4" xfId="7272"/>
    <cellStyle name="Porcentual 33 5" xfId="7273"/>
    <cellStyle name="Porcentual 33 6" xfId="7274"/>
    <cellStyle name="Porcentual 33 7" xfId="7275"/>
    <cellStyle name="Porcentual 33 8" xfId="7276"/>
    <cellStyle name="Porcentual 33 9" xfId="7277"/>
    <cellStyle name="Porcentual 34" xfId="7278"/>
    <cellStyle name="Porcentual 34 10" xfId="7279"/>
    <cellStyle name="Porcentual 34 11" xfId="7280"/>
    <cellStyle name="Porcentual 34 12" xfId="7281"/>
    <cellStyle name="Porcentual 34 2" xfId="7282"/>
    <cellStyle name="Porcentual 34 3" xfId="7283"/>
    <cellStyle name="Porcentual 34 4" xfId="7284"/>
    <cellStyle name="Porcentual 34 5" xfId="7285"/>
    <cellStyle name="Porcentual 34 6" xfId="7286"/>
    <cellStyle name="Porcentual 34 7" xfId="7287"/>
    <cellStyle name="Porcentual 34 8" xfId="7288"/>
    <cellStyle name="Porcentual 34 9" xfId="7289"/>
    <cellStyle name="Porcentual 35" xfId="7290"/>
    <cellStyle name="Porcentual 35 10" xfId="7291"/>
    <cellStyle name="Porcentual 35 11" xfId="7292"/>
    <cellStyle name="Porcentual 35 12" xfId="7293"/>
    <cellStyle name="Porcentual 35 2" xfId="7294"/>
    <cellStyle name="Porcentual 35 3" xfId="7295"/>
    <cellStyle name="Porcentual 35 4" xfId="7296"/>
    <cellStyle name="Porcentual 35 5" xfId="7297"/>
    <cellStyle name="Porcentual 35 6" xfId="7298"/>
    <cellStyle name="Porcentual 35 7" xfId="7299"/>
    <cellStyle name="Porcentual 35 8" xfId="7300"/>
    <cellStyle name="Porcentual 35 9" xfId="7301"/>
    <cellStyle name="Porcentual 36" xfId="7302"/>
    <cellStyle name="Porcentual 36 2" xfId="7303"/>
    <cellStyle name="Porcentual 36 3" xfId="7304"/>
    <cellStyle name="Porcentual 36 4" xfId="7305"/>
    <cellStyle name="Porcentual 36 5" xfId="7306"/>
    <cellStyle name="Porcentual 36 6" xfId="7307"/>
    <cellStyle name="Porcentual 37" xfId="7308"/>
    <cellStyle name="Porcentual 37 2" xfId="7309"/>
    <cellStyle name="Porcentual 37 3" xfId="7310"/>
    <cellStyle name="Porcentual 37 4" xfId="7311"/>
    <cellStyle name="Porcentual 37 5" xfId="7312"/>
    <cellStyle name="Porcentual 37 6" xfId="7313"/>
    <cellStyle name="Porcentual 38" xfId="7314"/>
    <cellStyle name="Porcentual 38 2" xfId="7315"/>
    <cellStyle name="Porcentual 38 3" xfId="7316"/>
    <cellStyle name="Porcentual 38 4" xfId="7317"/>
    <cellStyle name="Porcentual 38 5" xfId="7318"/>
    <cellStyle name="Porcentual 38 6" xfId="7319"/>
    <cellStyle name="Porcentual 39" xfId="7320"/>
    <cellStyle name="Porcentual 4" xfId="7321"/>
    <cellStyle name="Porcentual 4 2" xfId="7322"/>
    <cellStyle name="Porcentual 4 3" xfId="7323"/>
    <cellStyle name="Porcentual 40" xfId="7324"/>
    <cellStyle name="Porcentual 41" xfId="7325"/>
    <cellStyle name="Porcentual 42" xfId="7326"/>
    <cellStyle name="Porcentual 43" xfId="7327"/>
    <cellStyle name="Porcentual 44" xfId="7328"/>
    <cellStyle name="Porcentual 44 2" xfId="7329"/>
    <cellStyle name="Porcentual 44 3" xfId="7330"/>
    <cellStyle name="Porcentual 44 4" xfId="7331"/>
    <cellStyle name="Porcentual 45" xfId="7332"/>
    <cellStyle name="Porcentual 45 10" xfId="7333"/>
    <cellStyle name="Porcentual 45 2" xfId="7334"/>
    <cellStyle name="Porcentual 45 3" xfId="7335"/>
    <cellStyle name="Porcentual 45 4" xfId="7336"/>
    <cellStyle name="Porcentual 45 5" xfId="7337"/>
    <cellStyle name="Porcentual 45 6" xfId="7338"/>
    <cellStyle name="Porcentual 45 7" xfId="7339"/>
    <cellStyle name="Porcentual 45 8" xfId="7340"/>
    <cellStyle name="Porcentual 45 9" xfId="7341"/>
    <cellStyle name="Porcentual 46" xfId="7342"/>
    <cellStyle name="Porcentual 47" xfId="7343"/>
    <cellStyle name="Porcentual 48" xfId="7344"/>
    <cellStyle name="Porcentual 49" xfId="7345"/>
    <cellStyle name="Porcentual 5" xfId="7346"/>
    <cellStyle name="Porcentual 50" xfId="7347"/>
    <cellStyle name="Porcentual 51" xfId="7348"/>
    <cellStyle name="Porcentual 52" xfId="7349"/>
    <cellStyle name="Porcentual 53" xfId="7350"/>
    <cellStyle name="Porcentual 6" xfId="7351"/>
    <cellStyle name="Porcentual 7" xfId="7352"/>
    <cellStyle name="Porcentual 8" xfId="7353"/>
    <cellStyle name="Porcentual 9" xfId="7354"/>
    <cellStyle name="Punto" xfId="7355"/>
    <cellStyle name="Punto0" xfId="7356"/>
    <cellStyle name="Punto0 2" xfId="7357"/>
    <cellStyle name="Resultado2 1" xfId="7358"/>
    <cellStyle name="Salida 2" xfId="7359"/>
    <cellStyle name="Salida 2 10" xfId="7360"/>
    <cellStyle name="Salida 2 10 2" xfId="7361"/>
    <cellStyle name="Salida 2 10 2 2" xfId="7362"/>
    <cellStyle name="Salida 2 11" xfId="7363"/>
    <cellStyle name="Salida 2 11 2" xfId="7364"/>
    <cellStyle name="Salida 2 11 2 2" xfId="7365"/>
    <cellStyle name="Salida 2 12" xfId="7366"/>
    <cellStyle name="Salida 2 12 2" xfId="7367"/>
    <cellStyle name="Salida 2 12 2 2" xfId="7368"/>
    <cellStyle name="Salida 2 13" xfId="7369"/>
    <cellStyle name="Salida 2 13 2" xfId="7370"/>
    <cellStyle name="Salida 2 13 2 2" xfId="7371"/>
    <cellStyle name="Salida 2 14" xfId="7372"/>
    <cellStyle name="Salida 2 14 2" xfId="7373"/>
    <cellStyle name="Salida 2 14 2 2" xfId="7374"/>
    <cellStyle name="Salida 2 15" xfId="7375"/>
    <cellStyle name="Salida 2 15 2" xfId="7376"/>
    <cellStyle name="Salida 2 2" xfId="7377"/>
    <cellStyle name="Salida 2 2 2" xfId="7378"/>
    <cellStyle name="Salida 2 2 2 2" xfId="7379"/>
    <cellStyle name="Salida 2 3" xfId="7380"/>
    <cellStyle name="Salida 2 3 2" xfId="7381"/>
    <cellStyle name="Salida 2 3 2 2" xfId="7382"/>
    <cellStyle name="Salida 2 4" xfId="7383"/>
    <cellStyle name="Salida 2 4 2" xfId="7384"/>
    <cellStyle name="Salida 2 4 2 2" xfId="7385"/>
    <cellStyle name="Salida 2 5" xfId="7386"/>
    <cellStyle name="Salida 2 5 2" xfId="7387"/>
    <cellStyle name="Salida 2 5 2 2" xfId="7388"/>
    <cellStyle name="Salida 2 6" xfId="7389"/>
    <cellStyle name="Salida 2 6 2" xfId="7390"/>
    <cellStyle name="Salida 2 6 2 2" xfId="7391"/>
    <cellStyle name="Salida 2 7" xfId="7392"/>
    <cellStyle name="Salida 2 7 2" xfId="7393"/>
    <cellStyle name="Salida 2 7 2 2" xfId="7394"/>
    <cellStyle name="Salida 2 8" xfId="7395"/>
    <cellStyle name="Salida 2 8 2" xfId="7396"/>
    <cellStyle name="Salida 2 8 2 2" xfId="7397"/>
    <cellStyle name="Salida 2 9" xfId="7398"/>
    <cellStyle name="Salida 2 9 2" xfId="7399"/>
    <cellStyle name="Salida 2 9 2 2" xfId="7400"/>
    <cellStyle name="Salida 3" xfId="7401"/>
    <cellStyle name="Salida 3 10" xfId="7402"/>
    <cellStyle name="Salida 3 10 2" xfId="7403"/>
    <cellStyle name="Salida 3 10 2 2" xfId="7404"/>
    <cellStyle name="Salida 3 11" xfId="7405"/>
    <cellStyle name="Salida 3 11 2" xfId="7406"/>
    <cellStyle name="Salida 3 11 2 2" xfId="7407"/>
    <cellStyle name="Salida 3 12" xfId="7408"/>
    <cellStyle name="Salida 3 12 2" xfId="7409"/>
    <cellStyle name="Salida 3 12 2 2" xfId="7410"/>
    <cellStyle name="Salida 3 13" xfId="7411"/>
    <cellStyle name="Salida 3 13 2" xfId="7412"/>
    <cellStyle name="Salida 3 13 2 2" xfId="7413"/>
    <cellStyle name="Salida 3 14" xfId="7414"/>
    <cellStyle name="Salida 3 14 2" xfId="7415"/>
    <cellStyle name="Salida 3 14 2 2" xfId="7416"/>
    <cellStyle name="Salida 3 15" xfId="7417"/>
    <cellStyle name="Salida 3 15 2" xfId="7418"/>
    <cellStyle name="Salida 3 2" xfId="7419"/>
    <cellStyle name="Salida 3 2 2" xfId="7420"/>
    <cellStyle name="Salida 3 2 2 2" xfId="7421"/>
    <cellStyle name="Salida 3 3" xfId="7422"/>
    <cellStyle name="Salida 3 3 2" xfId="7423"/>
    <cellStyle name="Salida 3 3 2 2" xfId="7424"/>
    <cellStyle name="Salida 3 4" xfId="7425"/>
    <cellStyle name="Salida 3 4 2" xfId="7426"/>
    <cellStyle name="Salida 3 4 2 2" xfId="7427"/>
    <cellStyle name="Salida 3 5" xfId="7428"/>
    <cellStyle name="Salida 3 5 2" xfId="7429"/>
    <cellStyle name="Salida 3 5 2 2" xfId="7430"/>
    <cellStyle name="Salida 3 6" xfId="7431"/>
    <cellStyle name="Salida 3 6 2" xfId="7432"/>
    <cellStyle name="Salida 3 6 2 2" xfId="7433"/>
    <cellStyle name="Salida 3 7" xfId="7434"/>
    <cellStyle name="Salida 3 7 2" xfId="7435"/>
    <cellStyle name="Salida 3 7 2 2" xfId="7436"/>
    <cellStyle name="Salida 3 8" xfId="7437"/>
    <cellStyle name="Salida 3 8 2" xfId="7438"/>
    <cellStyle name="Salida 3 8 2 2" xfId="7439"/>
    <cellStyle name="Salida 3 9" xfId="7440"/>
    <cellStyle name="Salida 3 9 2" xfId="7441"/>
    <cellStyle name="Salida 3 9 2 2" xfId="7442"/>
    <cellStyle name="Salida 4" xfId="7443"/>
    <cellStyle name="Salida 4 10" xfId="7444"/>
    <cellStyle name="Salida 4 10 2" xfId="7445"/>
    <cellStyle name="Salida 4 10 2 2" xfId="7446"/>
    <cellStyle name="Salida 4 11" xfId="7447"/>
    <cellStyle name="Salida 4 11 2" xfId="7448"/>
    <cellStyle name="Salida 4 11 2 2" xfId="7449"/>
    <cellStyle name="Salida 4 12" xfId="7450"/>
    <cellStyle name="Salida 4 12 2" xfId="7451"/>
    <cellStyle name="Salida 4 12 2 2" xfId="7452"/>
    <cellStyle name="Salida 4 13" xfId="7453"/>
    <cellStyle name="Salida 4 13 2" xfId="7454"/>
    <cellStyle name="Salida 4 13 2 2" xfId="7455"/>
    <cellStyle name="Salida 4 14" xfId="7456"/>
    <cellStyle name="Salida 4 14 2" xfId="7457"/>
    <cellStyle name="Salida 4 14 2 2" xfId="7458"/>
    <cellStyle name="Salida 4 15" xfId="7459"/>
    <cellStyle name="Salida 4 15 2" xfId="7460"/>
    <cellStyle name="Salida 4 2" xfId="7461"/>
    <cellStyle name="Salida 4 2 2" xfId="7462"/>
    <cellStyle name="Salida 4 2 2 2" xfId="7463"/>
    <cellStyle name="Salida 4 3" xfId="7464"/>
    <cellStyle name="Salida 4 3 2" xfId="7465"/>
    <cellStyle name="Salida 4 3 2 2" xfId="7466"/>
    <cellStyle name="Salida 4 4" xfId="7467"/>
    <cellStyle name="Salida 4 4 2" xfId="7468"/>
    <cellStyle name="Salida 4 4 2 2" xfId="7469"/>
    <cellStyle name="Salida 4 5" xfId="7470"/>
    <cellStyle name="Salida 4 5 2" xfId="7471"/>
    <cellStyle name="Salida 4 5 2 2" xfId="7472"/>
    <cellStyle name="Salida 4 6" xfId="7473"/>
    <cellStyle name="Salida 4 6 2" xfId="7474"/>
    <cellStyle name="Salida 4 6 2 2" xfId="7475"/>
    <cellStyle name="Salida 4 7" xfId="7476"/>
    <cellStyle name="Salida 4 7 2" xfId="7477"/>
    <cellStyle name="Salida 4 7 2 2" xfId="7478"/>
    <cellStyle name="Salida 4 8" xfId="7479"/>
    <cellStyle name="Salida 4 8 2" xfId="7480"/>
    <cellStyle name="Salida 4 8 2 2" xfId="7481"/>
    <cellStyle name="Salida 4 9" xfId="7482"/>
    <cellStyle name="Salida 4 9 2" xfId="7483"/>
    <cellStyle name="Salida 4 9 2 2" xfId="7484"/>
    <cellStyle name="Salida 5" xfId="7485"/>
    <cellStyle name="Salida 5 10" xfId="7486"/>
    <cellStyle name="Salida 5 10 2" xfId="7487"/>
    <cellStyle name="Salida 5 10 2 2" xfId="7488"/>
    <cellStyle name="Salida 5 11" xfId="7489"/>
    <cellStyle name="Salida 5 11 2" xfId="7490"/>
    <cellStyle name="Salida 5 11 2 2" xfId="7491"/>
    <cellStyle name="Salida 5 12" xfId="7492"/>
    <cellStyle name="Salida 5 12 2" xfId="7493"/>
    <cellStyle name="Salida 5 12 2 2" xfId="7494"/>
    <cellStyle name="Salida 5 13" xfId="7495"/>
    <cellStyle name="Salida 5 13 2" xfId="7496"/>
    <cellStyle name="Salida 5 13 2 2" xfId="7497"/>
    <cellStyle name="Salida 5 14" xfId="7498"/>
    <cellStyle name="Salida 5 14 2" xfId="7499"/>
    <cellStyle name="Salida 5 14 2 2" xfId="7500"/>
    <cellStyle name="Salida 5 15" xfId="7501"/>
    <cellStyle name="Salida 5 15 2" xfId="7502"/>
    <cellStyle name="Salida 5 2" xfId="7503"/>
    <cellStyle name="Salida 5 2 2" xfId="7504"/>
    <cellStyle name="Salida 5 2 2 2" xfId="7505"/>
    <cellStyle name="Salida 5 3" xfId="7506"/>
    <cellStyle name="Salida 5 3 2" xfId="7507"/>
    <cellStyle name="Salida 5 3 2 2" xfId="7508"/>
    <cellStyle name="Salida 5 4" xfId="7509"/>
    <cellStyle name="Salida 5 4 2" xfId="7510"/>
    <cellStyle name="Salida 5 4 2 2" xfId="7511"/>
    <cellStyle name="Salida 5 5" xfId="7512"/>
    <cellStyle name="Salida 5 5 2" xfId="7513"/>
    <cellStyle name="Salida 5 5 2 2" xfId="7514"/>
    <cellStyle name="Salida 5 6" xfId="7515"/>
    <cellStyle name="Salida 5 6 2" xfId="7516"/>
    <cellStyle name="Salida 5 6 2 2" xfId="7517"/>
    <cellStyle name="Salida 5 7" xfId="7518"/>
    <cellStyle name="Salida 5 7 2" xfId="7519"/>
    <cellStyle name="Salida 5 7 2 2" xfId="7520"/>
    <cellStyle name="Salida 5 8" xfId="7521"/>
    <cellStyle name="Salida 5 8 2" xfId="7522"/>
    <cellStyle name="Salida 5 8 2 2" xfId="7523"/>
    <cellStyle name="Salida 5 9" xfId="7524"/>
    <cellStyle name="Salida 5 9 2" xfId="7525"/>
    <cellStyle name="Salida 5 9 2 2" xfId="7526"/>
    <cellStyle name="Salida 6" xfId="7527"/>
    <cellStyle name="Salida 7" xfId="7528"/>
    <cellStyle name="Satisfaisant" xfId="7529"/>
    <cellStyle name="SectionHeaderNormal" xfId="7530"/>
    <cellStyle name="Separador de milhares [0]_pldt" xfId="7531"/>
    <cellStyle name="Separador de milhares_pldt" xfId="7532"/>
    <cellStyle name="Smart Subtitle 1" xfId="7533"/>
    <cellStyle name="Smart Subtitle 2" xfId="7534"/>
    <cellStyle name="Smart Subtotal 2" xfId="7535"/>
    <cellStyle name="Smart Title" xfId="7536"/>
    <cellStyle name="Smart Total 2" xfId="7537"/>
    <cellStyle name="SOMBRA" xfId="7538"/>
    <cellStyle name="Sortie" xfId="7539"/>
    <cellStyle name="Style 1" xfId="7540"/>
    <cellStyle name="STYLE1" xfId="7541"/>
    <cellStyle name="SubScript" xfId="7542"/>
    <cellStyle name="SuperScript" xfId="7543"/>
    <cellStyle name="TextBold" xfId="7544"/>
    <cellStyle name="Texte explicatif" xfId="7545"/>
    <cellStyle name="TextItalic" xfId="7546"/>
    <cellStyle name="TextNormal" xfId="7547"/>
    <cellStyle name="Texto de advertencia 2" xfId="7548"/>
    <cellStyle name="Texto de advertencia 2 10" xfId="7549"/>
    <cellStyle name="Texto de advertencia 2 11" xfId="7550"/>
    <cellStyle name="Texto de advertencia 2 12" xfId="7551"/>
    <cellStyle name="Texto de advertencia 2 13" xfId="7552"/>
    <cellStyle name="Texto de advertencia 2 14" xfId="7553"/>
    <cellStyle name="Texto de advertencia 2 2" xfId="7554"/>
    <cellStyle name="Texto de advertencia 2 3" xfId="7555"/>
    <cellStyle name="Texto de advertencia 2 4" xfId="7556"/>
    <cellStyle name="Texto de advertencia 2 5" xfId="7557"/>
    <cellStyle name="Texto de advertencia 2 6" xfId="7558"/>
    <cellStyle name="Texto de advertencia 2 7" xfId="7559"/>
    <cellStyle name="Texto de advertencia 2 8" xfId="7560"/>
    <cellStyle name="Texto de advertencia 2 9" xfId="7561"/>
    <cellStyle name="Texto de advertencia 3" xfId="7562"/>
    <cellStyle name="Texto de advertencia 3 10" xfId="7563"/>
    <cellStyle name="Texto de advertencia 3 11" xfId="7564"/>
    <cellStyle name="Texto de advertencia 3 12" xfId="7565"/>
    <cellStyle name="Texto de advertencia 3 13" xfId="7566"/>
    <cellStyle name="Texto de advertencia 3 14" xfId="7567"/>
    <cellStyle name="Texto de advertencia 3 2" xfId="7568"/>
    <cellStyle name="Texto de advertencia 3 3" xfId="7569"/>
    <cellStyle name="Texto de advertencia 3 4" xfId="7570"/>
    <cellStyle name="Texto de advertencia 3 5" xfId="7571"/>
    <cellStyle name="Texto de advertencia 3 6" xfId="7572"/>
    <cellStyle name="Texto de advertencia 3 7" xfId="7573"/>
    <cellStyle name="Texto de advertencia 3 8" xfId="7574"/>
    <cellStyle name="Texto de advertencia 3 9" xfId="7575"/>
    <cellStyle name="Texto de advertencia 4" xfId="7576"/>
    <cellStyle name="Texto de advertencia 4 10" xfId="7577"/>
    <cellStyle name="Texto de advertencia 4 11" xfId="7578"/>
    <cellStyle name="Texto de advertencia 4 12" xfId="7579"/>
    <cellStyle name="Texto de advertencia 4 13" xfId="7580"/>
    <cellStyle name="Texto de advertencia 4 14" xfId="7581"/>
    <cellStyle name="Texto de advertencia 4 2" xfId="7582"/>
    <cellStyle name="Texto de advertencia 4 3" xfId="7583"/>
    <cellStyle name="Texto de advertencia 4 4" xfId="7584"/>
    <cellStyle name="Texto de advertencia 4 5" xfId="7585"/>
    <cellStyle name="Texto de advertencia 4 6" xfId="7586"/>
    <cellStyle name="Texto de advertencia 4 7" xfId="7587"/>
    <cellStyle name="Texto de advertencia 4 8" xfId="7588"/>
    <cellStyle name="Texto de advertencia 4 9" xfId="7589"/>
    <cellStyle name="Texto de advertencia 5" xfId="7590"/>
    <cellStyle name="Texto de advertencia 5 10" xfId="7591"/>
    <cellStyle name="Texto de advertencia 5 11" xfId="7592"/>
    <cellStyle name="Texto de advertencia 5 12" xfId="7593"/>
    <cellStyle name="Texto de advertencia 5 13" xfId="7594"/>
    <cellStyle name="Texto de advertencia 5 14" xfId="7595"/>
    <cellStyle name="Texto de advertencia 5 2" xfId="7596"/>
    <cellStyle name="Texto de advertencia 5 3" xfId="7597"/>
    <cellStyle name="Texto de advertencia 5 4" xfId="7598"/>
    <cellStyle name="Texto de advertencia 5 5" xfId="7599"/>
    <cellStyle name="Texto de advertencia 5 6" xfId="7600"/>
    <cellStyle name="Texto de advertencia 5 7" xfId="7601"/>
    <cellStyle name="Texto de advertencia 5 8" xfId="7602"/>
    <cellStyle name="Texto de advertencia 5 9" xfId="7603"/>
    <cellStyle name="Texto de advertencia 6" xfId="7604"/>
    <cellStyle name="Texto de advertencia 7" xfId="7605"/>
    <cellStyle name="Texto explicativo 2" xfId="7606"/>
    <cellStyle name="Texto explicativo 2 10" xfId="7607"/>
    <cellStyle name="Texto explicativo 2 11" xfId="7608"/>
    <cellStyle name="Texto explicativo 2 12" xfId="7609"/>
    <cellStyle name="Texto explicativo 2 13" xfId="7610"/>
    <cellStyle name="Texto explicativo 2 14" xfId="7611"/>
    <cellStyle name="Texto explicativo 2 2" xfId="7612"/>
    <cellStyle name="Texto explicativo 2 3" xfId="7613"/>
    <cellStyle name="Texto explicativo 2 4" xfId="7614"/>
    <cellStyle name="Texto explicativo 2 5" xfId="7615"/>
    <cellStyle name="Texto explicativo 2 6" xfId="7616"/>
    <cellStyle name="Texto explicativo 2 7" xfId="7617"/>
    <cellStyle name="Texto explicativo 2 8" xfId="7618"/>
    <cellStyle name="Texto explicativo 2 9" xfId="7619"/>
    <cellStyle name="Texto explicativo 3" xfId="7620"/>
    <cellStyle name="Texto explicativo 3 10" xfId="7621"/>
    <cellStyle name="Texto explicativo 3 11" xfId="7622"/>
    <cellStyle name="Texto explicativo 3 12" xfId="7623"/>
    <cellStyle name="Texto explicativo 3 13" xfId="7624"/>
    <cellStyle name="Texto explicativo 3 14" xfId="7625"/>
    <cellStyle name="Texto explicativo 3 2" xfId="7626"/>
    <cellStyle name="Texto explicativo 3 3" xfId="7627"/>
    <cellStyle name="Texto explicativo 3 4" xfId="7628"/>
    <cellStyle name="Texto explicativo 3 5" xfId="7629"/>
    <cellStyle name="Texto explicativo 3 6" xfId="7630"/>
    <cellStyle name="Texto explicativo 3 7" xfId="7631"/>
    <cellStyle name="Texto explicativo 3 8" xfId="7632"/>
    <cellStyle name="Texto explicativo 3 9" xfId="7633"/>
    <cellStyle name="Texto explicativo 4" xfId="7634"/>
    <cellStyle name="Texto explicativo 4 10" xfId="7635"/>
    <cellStyle name="Texto explicativo 4 11" xfId="7636"/>
    <cellStyle name="Texto explicativo 4 12" xfId="7637"/>
    <cellStyle name="Texto explicativo 4 13" xfId="7638"/>
    <cellStyle name="Texto explicativo 4 14" xfId="7639"/>
    <cellStyle name="Texto explicativo 4 2" xfId="7640"/>
    <cellStyle name="Texto explicativo 4 3" xfId="7641"/>
    <cellStyle name="Texto explicativo 4 4" xfId="7642"/>
    <cellStyle name="Texto explicativo 4 5" xfId="7643"/>
    <cellStyle name="Texto explicativo 4 6" xfId="7644"/>
    <cellStyle name="Texto explicativo 4 7" xfId="7645"/>
    <cellStyle name="Texto explicativo 4 8" xfId="7646"/>
    <cellStyle name="Texto explicativo 4 9" xfId="7647"/>
    <cellStyle name="Texto explicativo 5" xfId="7648"/>
    <cellStyle name="Texto explicativo 5 10" xfId="7649"/>
    <cellStyle name="Texto explicativo 5 11" xfId="7650"/>
    <cellStyle name="Texto explicativo 5 12" xfId="7651"/>
    <cellStyle name="Texto explicativo 5 13" xfId="7652"/>
    <cellStyle name="Texto explicativo 5 14" xfId="7653"/>
    <cellStyle name="Texto explicativo 5 2" xfId="7654"/>
    <cellStyle name="Texto explicativo 5 3" xfId="7655"/>
    <cellStyle name="Texto explicativo 5 4" xfId="7656"/>
    <cellStyle name="Texto explicativo 5 5" xfId="7657"/>
    <cellStyle name="Texto explicativo 5 6" xfId="7658"/>
    <cellStyle name="Texto explicativo 5 7" xfId="7659"/>
    <cellStyle name="Texto explicativo 5 8" xfId="7660"/>
    <cellStyle name="Texto explicativo 5 9" xfId="7661"/>
    <cellStyle name="Texto explicativo 6" xfId="7662"/>
    <cellStyle name="Texto explicativo 7" xfId="7663"/>
    <cellStyle name="Title" xfId="7664"/>
    <cellStyle name="Title 2" xfId="7665"/>
    <cellStyle name="Title 2 2" xfId="9362"/>
    <cellStyle name="Title 3" xfId="9363"/>
    <cellStyle name="Title 4" xfId="9364"/>
    <cellStyle name="Title 5" xfId="9365"/>
    <cellStyle name="Title 6" xfId="9366"/>
    <cellStyle name="TitleNormal" xfId="7666"/>
    <cellStyle name="Titre" xfId="7667"/>
    <cellStyle name="Titre 1" xfId="7668"/>
    <cellStyle name="Titre 2" xfId="7669"/>
    <cellStyle name="Titre 3" xfId="7670"/>
    <cellStyle name="Titre 4" xfId="7671"/>
    <cellStyle name="Título 1 2" xfId="7672"/>
    <cellStyle name="Título 1 2 10" xfId="7673"/>
    <cellStyle name="Título 1 2 11" xfId="7674"/>
    <cellStyle name="Título 1 2 12" xfId="7675"/>
    <cellStyle name="Título 1 2 13" xfId="7676"/>
    <cellStyle name="Título 1 2 14" xfId="7677"/>
    <cellStyle name="Título 1 2 2" xfId="7678"/>
    <cellStyle name="Título 1 2 3" xfId="7679"/>
    <cellStyle name="Título 1 2 4" xfId="7680"/>
    <cellStyle name="Título 1 2 5" xfId="7681"/>
    <cellStyle name="Título 1 2 6" xfId="7682"/>
    <cellStyle name="Título 1 2 7" xfId="7683"/>
    <cellStyle name="Título 1 2 8" xfId="7684"/>
    <cellStyle name="Título 1 2 9" xfId="7685"/>
    <cellStyle name="Título 1 3" xfId="7686"/>
    <cellStyle name="Título 1 3 10" xfId="7687"/>
    <cellStyle name="Título 1 3 11" xfId="7688"/>
    <cellStyle name="Título 1 3 12" xfId="7689"/>
    <cellStyle name="Título 1 3 13" xfId="7690"/>
    <cellStyle name="Título 1 3 14" xfId="7691"/>
    <cellStyle name="Título 1 3 2" xfId="7692"/>
    <cellStyle name="Título 1 3 3" xfId="7693"/>
    <cellStyle name="Título 1 3 4" xfId="7694"/>
    <cellStyle name="Título 1 3 5" xfId="7695"/>
    <cellStyle name="Título 1 3 6" xfId="7696"/>
    <cellStyle name="Título 1 3 7" xfId="7697"/>
    <cellStyle name="Título 1 3 8" xfId="7698"/>
    <cellStyle name="Título 1 3 9" xfId="7699"/>
    <cellStyle name="Título 1 4" xfId="7700"/>
    <cellStyle name="Título 1 4 10" xfId="7701"/>
    <cellStyle name="Título 1 4 11" xfId="7702"/>
    <cellStyle name="Título 1 4 12" xfId="7703"/>
    <cellStyle name="Título 1 4 13" xfId="7704"/>
    <cellStyle name="Título 1 4 14" xfId="7705"/>
    <cellStyle name="Título 1 4 2" xfId="7706"/>
    <cellStyle name="Título 1 4 3" xfId="7707"/>
    <cellStyle name="Título 1 4 4" xfId="7708"/>
    <cellStyle name="Título 1 4 5" xfId="7709"/>
    <cellStyle name="Título 1 4 6" xfId="7710"/>
    <cellStyle name="Título 1 4 7" xfId="7711"/>
    <cellStyle name="Título 1 4 8" xfId="7712"/>
    <cellStyle name="Título 1 4 9" xfId="7713"/>
    <cellStyle name="Título 1 5" xfId="7714"/>
    <cellStyle name="Título 1 5 10" xfId="7715"/>
    <cellStyle name="Título 1 5 11" xfId="7716"/>
    <cellStyle name="Título 1 5 12" xfId="7717"/>
    <cellStyle name="Título 1 5 13" xfId="7718"/>
    <cellStyle name="Título 1 5 14" xfId="7719"/>
    <cellStyle name="Título 1 5 2" xfId="7720"/>
    <cellStyle name="Título 1 5 3" xfId="7721"/>
    <cellStyle name="Título 1 5 4" xfId="7722"/>
    <cellStyle name="Título 1 5 5" xfId="7723"/>
    <cellStyle name="Título 1 5 6" xfId="7724"/>
    <cellStyle name="Título 1 5 7" xfId="7725"/>
    <cellStyle name="Título 1 5 8" xfId="7726"/>
    <cellStyle name="Título 1 5 9" xfId="7727"/>
    <cellStyle name="Título 1 6" xfId="7728"/>
    <cellStyle name="Título 1 7" xfId="7729"/>
    <cellStyle name="Título 2 2" xfId="7730"/>
    <cellStyle name="Título 2 2 10" xfId="7731"/>
    <cellStyle name="Título 2 2 11" xfId="7732"/>
    <cellStyle name="Título 2 2 12" xfId="7733"/>
    <cellStyle name="Título 2 2 13" xfId="7734"/>
    <cellStyle name="Título 2 2 14" xfId="7735"/>
    <cellStyle name="Título 2 2 2" xfId="7736"/>
    <cellStyle name="Título 2 2 3" xfId="7737"/>
    <cellStyle name="Título 2 2 4" xfId="7738"/>
    <cellStyle name="Título 2 2 5" xfId="7739"/>
    <cellStyle name="Título 2 2 6" xfId="7740"/>
    <cellStyle name="Título 2 2 7" xfId="7741"/>
    <cellStyle name="Título 2 2 8" xfId="7742"/>
    <cellStyle name="Título 2 2 9" xfId="7743"/>
    <cellStyle name="Título 2 3" xfId="7744"/>
    <cellStyle name="Título 2 3 10" xfId="7745"/>
    <cellStyle name="Título 2 3 11" xfId="7746"/>
    <cellStyle name="Título 2 3 12" xfId="7747"/>
    <cellStyle name="Título 2 3 13" xfId="7748"/>
    <cellStyle name="Título 2 3 14" xfId="7749"/>
    <cellStyle name="Título 2 3 2" xfId="7750"/>
    <cellStyle name="Título 2 3 3" xfId="7751"/>
    <cellStyle name="Título 2 3 4" xfId="7752"/>
    <cellStyle name="Título 2 3 5" xfId="7753"/>
    <cellStyle name="Título 2 3 6" xfId="7754"/>
    <cellStyle name="Título 2 3 7" xfId="7755"/>
    <cellStyle name="Título 2 3 8" xfId="7756"/>
    <cellStyle name="Título 2 3 9" xfId="7757"/>
    <cellStyle name="Título 2 4" xfId="7758"/>
    <cellStyle name="Título 2 4 10" xfId="7759"/>
    <cellStyle name="Título 2 4 11" xfId="7760"/>
    <cellStyle name="Título 2 4 12" xfId="7761"/>
    <cellStyle name="Título 2 4 13" xfId="7762"/>
    <cellStyle name="Título 2 4 14" xfId="7763"/>
    <cellStyle name="Título 2 4 2" xfId="7764"/>
    <cellStyle name="Título 2 4 3" xfId="7765"/>
    <cellStyle name="Título 2 4 4" xfId="7766"/>
    <cellStyle name="Título 2 4 5" xfId="7767"/>
    <cellStyle name="Título 2 4 6" xfId="7768"/>
    <cellStyle name="Título 2 4 7" xfId="7769"/>
    <cellStyle name="Título 2 4 8" xfId="7770"/>
    <cellStyle name="Título 2 4 9" xfId="7771"/>
    <cellStyle name="Título 2 5" xfId="7772"/>
    <cellStyle name="Título 2 5 10" xfId="7773"/>
    <cellStyle name="Título 2 5 11" xfId="7774"/>
    <cellStyle name="Título 2 5 12" xfId="7775"/>
    <cellStyle name="Título 2 5 13" xfId="7776"/>
    <cellStyle name="Título 2 5 14" xfId="7777"/>
    <cellStyle name="Título 2 5 2" xfId="7778"/>
    <cellStyle name="Título 2 5 3" xfId="7779"/>
    <cellStyle name="Título 2 5 4" xfId="7780"/>
    <cellStyle name="Título 2 5 5" xfId="7781"/>
    <cellStyle name="Título 2 5 6" xfId="7782"/>
    <cellStyle name="Título 2 5 7" xfId="7783"/>
    <cellStyle name="Título 2 5 8" xfId="7784"/>
    <cellStyle name="Título 2 5 9" xfId="7785"/>
    <cellStyle name="Título 2 6" xfId="7786"/>
    <cellStyle name="Título 2 7" xfId="7787"/>
    <cellStyle name="Título 3 2" xfId="7788"/>
    <cellStyle name="Título 3 2 10" xfId="7789"/>
    <cellStyle name="Título 3 2 11" xfId="7790"/>
    <cellStyle name="Título 3 2 12" xfId="7791"/>
    <cellStyle name="Título 3 2 13" xfId="7792"/>
    <cellStyle name="Título 3 2 14" xfId="7793"/>
    <cellStyle name="Título 3 2 2" xfId="7794"/>
    <cellStyle name="Título 3 2 3" xfId="7795"/>
    <cellStyle name="Título 3 2 4" xfId="7796"/>
    <cellStyle name="Título 3 2 5" xfId="7797"/>
    <cellStyle name="Título 3 2 6" xfId="7798"/>
    <cellStyle name="Título 3 2 7" xfId="7799"/>
    <cellStyle name="Título 3 2 8" xfId="7800"/>
    <cellStyle name="Título 3 2 9" xfId="7801"/>
    <cellStyle name="Título 3 3" xfId="7802"/>
    <cellStyle name="Título 3 3 10" xfId="7803"/>
    <cellStyle name="Título 3 3 11" xfId="7804"/>
    <cellStyle name="Título 3 3 12" xfId="7805"/>
    <cellStyle name="Título 3 3 13" xfId="7806"/>
    <cellStyle name="Título 3 3 14" xfId="7807"/>
    <cellStyle name="Título 3 3 2" xfId="7808"/>
    <cellStyle name="Título 3 3 3" xfId="7809"/>
    <cellStyle name="Título 3 3 4" xfId="7810"/>
    <cellStyle name="Título 3 3 5" xfId="7811"/>
    <cellStyle name="Título 3 3 6" xfId="7812"/>
    <cellStyle name="Título 3 3 7" xfId="7813"/>
    <cellStyle name="Título 3 3 8" xfId="7814"/>
    <cellStyle name="Título 3 3 9" xfId="7815"/>
    <cellStyle name="Título 3 4" xfId="7816"/>
    <cellStyle name="Título 3 4 10" xfId="7817"/>
    <cellStyle name="Título 3 4 11" xfId="7818"/>
    <cellStyle name="Título 3 4 12" xfId="7819"/>
    <cellStyle name="Título 3 4 13" xfId="7820"/>
    <cellStyle name="Título 3 4 14" xfId="7821"/>
    <cellStyle name="Título 3 4 2" xfId="7822"/>
    <cellStyle name="Título 3 4 3" xfId="7823"/>
    <cellStyle name="Título 3 4 4" xfId="7824"/>
    <cellStyle name="Título 3 4 5" xfId="7825"/>
    <cellStyle name="Título 3 4 6" xfId="7826"/>
    <cellStyle name="Título 3 4 7" xfId="7827"/>
    <cellStyle name="Título 3 4 8" xfId="7828"/>
    <cellStyle name="Título 3 4 9" xfId="7829"/>
    <cellStyle name="Título 3 5" xfId="7830"/>
    <cellStyle name="Título 3 5 10" xfId="7831"/>
    <cellStyle name="Título 3 5 11" xfId="7832"/>
    <cellStyle name="Título 3 5 12" xfId="7833"/>
    <cellStyle name="Título 3 5 13" xfId="7834"/>
    <cellStyle name="Título 3 5 14" xfId="7835"/>
    <cellStyle name="Título 3 5 2" xfId="7836"/>
    <cellStyle name="Título 3 5 3" xfId="7837"/>
    <cellStyle name="Título 3 5 4" xfId="7838"/>
    <cellStyle name="Título 3 5 5" xfId="7839"/>
    <cellStyle name="Título 3 5 6" xfId="7840"/>
    <cellStyle name="Título 3 5 7" xfId="7841"/>
    <cellStyle name="Título 3 5 8" xfId="7842"/>
    <cellStyle name="Título 3 5 9" xfId="7843"/>
    <cellStyle name="Título 3 6" xfId="7844"/>
    <cellStyle name="Título 3 7" xfId="7845"/>
    <cellStyle name="Título 4" xfId="7846"/>
    <cellStyle name="Título 4 10" xfId="7847"/>
    <cellStyle name="Título 4 11" xfId="7848"/>
    <cellStyle name="Título 4 12" xfId="7849"/>
    <cellStyle name="Título 4 13" xfId="7850"/>
    <cellStyle name="Título 4 14" xfId="7851"/>
    <cellStyle name="Título 4 2" xfId="7852"/>
    <cellStyle name="Título 4 3" xfId="7853"/>
    <cellStyle name="Título 4 4" xfId="7854"/>
    <cellStyle name="Título 4 5" xfId="7855"/>
    <cellStyle name="Título 4 6" xfId="7856"/>
    <cellStyle name="Título 4 7" xfId="7857"/>
    <cellStyle name="Título 4 8" xfId="7858"/>
    <cellStyle name="Título 4 9" xfId="7859"/>
    <cellStyle name="Título 5" xfId="7860"/>
    <cellStyle name="Título 5 10" xfId="7861"/>
    <cellStyle name="Título 5 11" xfId="7862"/>
    <cellStyle name="Título 5 12" xfId="7863"/>
    <cellStyle name="Título 5 13" xfId="7864"/>
    <cellStyle name="Título 5 14" xfId="7865"/>
    <cellStyle name="Título 5 2" xfId="7866"/>
    <cellStyle name="Título 5 3" xfId="7867"/>
    <cellStyle name="Título 5 4" xfId="7868"/>
    <cellStyle name="Título 5 5" xfId="7869"/>
    <cellStyle name="Título 5 6" xfId="7870"/>
    <cellStyle name="Título 5 7" xfId="7871"/>
    <cellStyle name="Título 5 8" xfId="7872"/>
    <cellStyle name="Título 5 9" xfId="7873"/>
    <cellStyle name="Título 6" xfId="7874"/>
    <cellStyle name="Título 6 10" xfId="7875"/>
    <cellStyle name="Título 6 11" xfId="7876"/>
    <cellStyle name="Título 6 12" xfId="7877"/>
    <cellStyle name="Título 6 13" xfId="7878"/>
    <cellStyle name="Título 6 14" xfId="7879"/>
    <cellStyle name="Título 6 2" xfId="7880"/>
    <cellStyle name="Título 6 3" xfId="7881"/>
    <cellStyle name="Título 6 4" xfId="7882"/>
    <cellStyle name="Título 6 5" xfId="7883"/>
    <cellStyle name="Título 6 6" xfId="7884"/>
    <cellStyle name="Título 6 7" xfId="7885"/>
    <cellStyle name="Título 6 8" xfId="7886"/>
    <cellStyle name="Título 6 9" xfId="7887"/>
    <cellStyle name="Título 7" xfId="7888"/>
    <cellStyle name="Título 7 10" xfId="7889"/>
    <cellStyle name="Título 7 11" xfId="7890"/>
    <cellStyle name="Título 7 12" xfId="7891"/>
    <cellStyle name="Título 7 13" xfId="7892"/>
    <cellStyle name="Título 7 14" xfId="7893"/>
    <cellStyle name="Título 7 2" xfId="7894"/>
    <cellStyle name="Título 7 3" xfId="7895"/>
    <cellStyle name="Título 7 4" xfId="7896"/>
    <cellStyle name="Título 7 5" xfId="7897"/>
    <cellStyle name="Título 7 6" xfId="7898"/>
    <cellStyle name="Título 7 7" xfId="7899"/>
    <cellStyle name="Título 7 8" xfId="7900"/>
    <cellStyle name="Título 7 9" xfId="7901"/>
    <cellStyle name="Título 8" xfId="7902"/>
    <cellStyle name="Título 9" xfId="7903"/>
    <cellStyle name="Total 2" xfId="7904"/>
    <cellStyle name="Total 2 10" xfId="7905"/>
    <cellStyle name="Total 2 10 2" xfId="7906"/>
    <cellStyle name="Total 2 10 2 2" xfId="7907"/>
    <cellStyle name="Total 2 11" xfId="7908"/>
    <cellStyle name="Total 2 11 2" xfId="7909"/>
    <cellStyle name="Total 2 11 2 2" xfId="7910"/>
    <cellStyle name="Total 2 12" xfId="7911"/>
    <cellStyle name="Total 2 12 2" xfId="7912"/>
    <cellStyle name="Total 2 12 2 2" xfId="7913"/>
    <cellStyle name="Total 2 13" xfId="7914"/>
    <cellStyle name="Total 2 13 2" xfId="7915"/>
    <cellStyle name="Total 2 13 2 2" xfId="7916"/>
    <cellStyle name="Total 2 14" xfId="7917"/>
    <cellStyle name="Total 2 14 2" xfId="7918"/>
    <cellStyle name="Total 2 14 2 2" xfId="7919"/>
    <cellStyle name="Total 2 15" xfId="7920"/>
    <cellStyle name="Total 2 15 2" xfId="7921"/>
    <cellStyle name="Total 2 16" xfId="7922"/>
    <cellStyle name="Total 2 17" xfId="7923"/>
    <cellStyle name="Total 2 17 2" xfId="7924"/>
    <cellStyle name="Total 2 18" xfId="7925"/>
    <cellStyle name="Total 2 19" xfId="9367"/>
    <cellStyle name="Total 2 2" xfId="7926"/>
    <cellStyle name="Total 2 2 2" xfId="7927"/>
    <cellStyle name="Total 2 2 2 2" xfId="7928"/>
    <cellStyle name="Total 2 3" xfId="7929"/>
    <cellStyle name="Total 2 3 2" xfId="7930"/>
    <cellStyle name="Total 2 3 2 2" xfId="7931"/>
    <cellStyle name="Total 2 4" xfId="7932"/>
    <cellStyle name="Total 2 4 2" xfId="7933"/>
    <cellStyle name="Total 2 4 2 2" xfId="7934"/>
    <cellStyle name="Total 2 5" xfId="7935"/>
    <cellStyle name="Total 2 5 2" xfId="7936"/>
    <cellStyle name="Total 2 5 2 2" xfId="7937"/>
    <cellStyle name="Total 2 6" xfId="7938"/>
    <cellStyle name="Total 2 6 2" xfId="7939"/>
    <cellStyle name="Total 2 6 2 2" xfId="7940"/>
    <cellStyle name="Total 2 7" xfId="7941"/>
    <cellStyle name="Total 2 7 2" xfId="7942"/>
    <cellStyle name="Total 2 7 2 2" xfId="7943"/>
    <cellStyle name="Total 2 8" xfId="7944"/>
    <cellStyle name="Total 2 8 2" xfId="7945"/>
    <cellStyle name="Total 2 8 2 2" xfId="7946"/>
    <cellStyle name="Total 2 9" xfId="7947"/>
    <cellStyle name="Total 2 9 2" xfId="7948"/>
    <cellStyle name="Total 2 9 2 2" xfId="7949"/>
    <cellStyle name="Total 3" xfId="7950"/>
    <cellStyle name="Total 3 10" xfId="7951"/>
    <cellStyle name="Total 3 10 2" xfId="7952"/>
    <cellStyle name="Total 3 10 2 2" xfId="7953"/>
    <cellStyle name="Total 3 11" xfId="7954"/>
    <cellStyle name="Total 3 11 2" xfId="7955"/>
    <cellStyle name="Total 3 11 2 2" xfId="7956"/>
    <cellStyle name="Total 3 12" xfId="7957"/>
    <cellStyle name="Total 3 12 2" xfId="7958"/>
    <cellStyle name="Total 3 12 2 2" xfId="7959"/>
    <cellStyle name="Total 3 13" xfId="7960"/>
    <cellStyle name="Total 3 13 2" xfId="7961"/>
    <cellStyle name="Total 3 13 2 2" xfId="7962"/>
    <cellStyle name="Total 3 14" xfId="7963"/>
    <cellStyle name="Total 3 14 2" xfId="7964"/>
    <cellStyle name="Total 3 14 2 2" xfId="7965"/>
    <cellStyle name="Total 3 15" xfId="7966"/>
    <cellStyle name="Total 3 15 2" xfId="7967"/>
    <cellStyle name="Total 3 16" xfId="9368"/>
    <cellStyle name="Total 3 2" xfId="7968"/>
    <cellStyle name="Total 3 2 2" xfId="7969"/>
    <cellStyle name="Total 3 2 2 2" xfId="7970"/>
    <cellStyle name="Total 3 3" xfId="7971"/>
    <cellStyle name="Total 3 3 2" xfId="7972"/>
    <cellStyle name="Total 3 3 2 2" xfId="7973"/>
    <cellStyle name="Total 3 4" xfId="7974"/>
    <cellStyle name="Total 3 4 2" xfId="7975"/>
    <cellStyle name="Total 3 4 2 2" xfId="7976"/>
    <cellStyle name="Total 3 5" xfId="7977"/>
    <cellStyle name="Total 3 5 2" xfId="7978"/>
    <cellStyle name="Total 3 5 2 2" xfId="7979"/>
    <cellStyle name="Total 3 6" xfId="7980"/>
    <cellStyle name="Total 3 6 2" xfId="7981"/>
    <cellStyle name="Total 3 6 2 2" xfId="7982"/>
    <cellStyle name="Total 3 7" xfId="7983"/>
    <cellStyle name="Total 3 7 2" xfId="7984"/>
    <cellStyle name="Total 3 7 2 2" xfId="7985"/>
    <cellStyle name="Total 3 8" xfId="7986"/>
    <cellStyle name="Total 3 8 2" xfId="7987"/>
    <cellStyle name="Total 3 8 2 2" xfId="7988"/>
    <cellStyle name="Total 3 9" xfId="7989"/>
    <cellStyle name="Total 3 9 2" xfId="7990"/>
    <cellStyle name="Total 3 9 2 2" xfId="7991"/>
    <cellStyle name="Total 4" xfId="7992"/>
    <cellStyle name="Total 4 10" xfId="7993"/>
    <cellStyle name="Total 4 10 2" xfId="7994"/>
    <cellStyle name="Total 4 10 2 2" xfId="7995"/>
    <cellStyle name="Total 4 11" xfId="7996"/>
    <cellStyle name="Total 4 11 2" xfId="7997"/>
    <cellStyle name="Total 4 11 2 2" xfId="7998"/>
    <cellStyle name="Total 4 12" xfId="7999"/>
    <cellStyle name="Total 4 12 2" xfId="8000"/>
    <cellStyle name="Total 4 12 2 2" xfId="8001"/>
    <cellStyle name="Total 4 13" xfId="8002"/>
    <cellStyle name="Total 4 13 2" xfId="8003"/>
    <cellStyle name="Total 4 13 2 2" xfId="8004"/>
    <cellStyle name="Total 4 14" xfId="8005"/>
    <cellStyle name="Total 4 14 2" xfId="8006"/>
    <cellStyle name="Total 4 14 2 2" xfId="8007"/>
    <cellStyle name="Total 4 15" xfId="8008"/>
    <cellStyle name="Total 4 15 2" xfId="8009"/>
    <cellStyle name="Total 4 16" xfId="9369"/>
    <cellStyle name="Total 4 2" xfId="8010"/>
    <cellStyle name="Total 4 2 2" xfId="8011"/>
    <cellStyle name="Total 4 2 2 2" xfId="8012"/>
    <cellStyle name="Total 4 3" xfId="8013"/>
    <cellStyle name="Total 4 3 2" xfId="8014"/>
    <cellStyle name="Total 4 3 2 2" xfId="8015"/>
    <cellStyle name="Total 4 4" xfId="8016"/>
    <cellStyle name="Total 4 4 2" xfId="8017"/>
    <cellStyle name="Total 4 4 2 2" xfId="8018"/>
    <cellStyle name="Total 4 5" xfId="8019"/>
    <cellStyle name="Total 4 5 2" xfId="8020"/>
    <cellStyle name="Total 4 5 2 2" xfId="8021"/>
    <cellStyle name="Total 4 6" xfId="8022"/>
    <cellStyle name="Total 4 6 2" xfId="8023"/>
    <cellStyle name="Total 4 6 2 2" xfId="8024"/>
    <cellStyle name="Total 4 7" xfId="8025"/>
    <cellStyle name="Total 4 7 2" xfId="8026"/>
    <cellStyle name="Total 4 7 2 2" xfId="8027"/>
    <cellStyle name="Total 4 8" xfId="8028"/>
    <cellStyle name="Total 4 8 2" xfId="8029"/>
    <cellStyle name="Total 4 8 2 2" xfId="8030"/>
    <cellStyle name="Total 4 9" xfId="8031"/>
    <cellStyle name="Total 4 9 2" xfId="8032"/>
    <cellStyle name="Total 4 9 2 2" xfId="8033"/>
    <cellStyle name="Total 5" xfId="8034"/>
    <cellStyle name="Total 5 10" xfId="8035"/>
    <cellStyle name="Total 5 10 2" xfId="8036"/>
    <cellStyle name="Total 5 10 2 2" xfId="8037"/>
    <cellStyle name="Total 5 11" xfId="8038"/>
    <cellStyle name="Total 5 11 2" xfId="8039"/>
    <cellStyle name="Total 5 11 2 2" xfId="8040"/>
    <cellStyle name="Total 5 12" xfId="8041"/>
    <cellStyle name="Total 5 12 2" xfId="8042"/>
    <cellStyle name="Total 5 12 2 2" xfId="8043"/>
    <cellStyle name="Total 5 13" xfId="8044"/>
    <cellStyle name="Total 5 13 2" xfId="8045"/>
    <cellStyle name="Total 5 13 2 2" xfId="8046"/>
    <cellStyle name="Total 5 14" xfId="8047"/>
    <cellStyle name="Total 5 14 2" xfId="8048"/>
    <cellStyle name="Total 5 14 2 2" xfId="8049"/>
    <cellStyle name="Total 5 15" xfId="8050"/>
    <cellStyle name="Total 5 15 2" xfId="8051"/>
    <cellStyle name="Total 5 16" xfId="9370"/>
    <cellStyle name="Total 5 2" xfId="8052"/>
    <cellStyle name="Total 5 2 2" xfId="8053"/>
    <cellStyle name="Total 5 2 2 2" xfId="8054"/>
    <cellStyle name="Total 5 3" xfId="8055"/>
    <cellStyle name="Total 5 3 2" xfId="8056"/>
    <cellStyle name="Total 5 3 2 2" xfId="8057"/>
    <cellStyle name="Total 5 4" xfId="8058"/>
    <cellStyle name="Total 5 4 2" xfId="8059"/>
    <cellStyle name="Total 5 4 2 2" xfId="8060"/>
    <cellStyle name="Total 5 5" xfId="8061"/>
    <cellStyle name="Total 5 5 2" xfId="8062"/>
    <cellStyle name="Total 5 5 2 2" xfId="8063"/>
    <cellStyle name="Total 5 6" xfId="8064"/>
    <cellStyle name="Total 5 6 2" xfId="8065"/>
    <cellStyle name="Total 5 6 2 2" xfId="8066"/>
    <cellStyle name="Total 5 7" xfId="8067"/>
    <cellStyle name="Total 5 7 2" xfId="8068"/>
    <cellStyle name="Total 5 7 2 2" xfId="8069"/>
    <cellStyle name="Total 5 8" xfId="8070"/>
    <cellStyle name="Total 5 8 2" xfId="8071"/>
    <cellStyle name="Total 5 8 2 2" xfId="8072"/>
    <cellStyle name="Total 5 9" xfId="8073"/>
    <cellStyle name="Total 5 9 2" xfId="8074"/>
    <cellStyle name="Total 5 9 2 2" xfId="8075"/>
    <cellStyle name="Total 6" xfId="8076"/>
    <cellStyle name="Total 6 2" xfId="9371"/>
    <cellStyle name="Total 7" xfId="8077"/>
    <cellStyle name="Vérification" xfId="8078"/>
    <cellStyle name="Virgül [0]_08-01" xfId="8079"/>
    <cellStyle name="Virgül_08-01" xfId="8080"/>
    <cellStyle name="Währung" xfId="8081"/>
    <cellStyle name="Warning Text" xfId="8082"/>
    <cellStyle name="Warning Text 2" xfId="8083"/>
    <cellStyle name="Warning Text 3" xfId="9372"/>
    <cellStyle name="Warning Text 4" xfId="9373"/>
    <cellStyle name="Warning Text 5" xfId="9374"/>
    <cellStyle name="Warning Text 6" xfId="9375"/>
    <cellStyle name="Обычный_FOR_T_SD" xfId="8084"/>
    <cellStyle name="一般_trade1_std1_sc" xfId="8085"/>
  </cellStyles>
  <dxfs count="39">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dxf>
    <dxf>
      <alignment horizontal="lef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
      <alignment horizontal="left" vertical="center" textRotation="0" wrapText="0" indent="0" justifyLastLine="0" shrinkToFit="0" readingOrder="0"/>
      <border diagonalUp="0" diagonalDown="0" outline="0">
        <left/>
        <right/>
        <top/>
        <bottom/>
      </border>
    </dxf>
    <dxf>
      <font>
        <strike val="0"/>
        <outline val="0"/>
        <shadow val="0"/>
        <u val="none"/>
        <vertAlign val="baseline"/>
        <sz val="10"/>
        <name val="Calibri"/>
        <scheme val="minor"/>
      </font>
    </dxf>
    <dxf>
      <font>
        <strike val="0"/>
        <outline val="0"/>
        <shadow val="0"/>
        <u val="none"/>
        <vertAlign val="baseline"/>
        <sz val="10"/>
        <name val="Calibri"/>
        <scheme val="minor"/>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0"/>
        <name val="Calibri"/>
        <scheme val="minor"/>
      </font>
      <alignment horizontal="left"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10" Type="http://schemas.openxmlformats.org/officeDocument/2006/relationships/image" Target="../media/image10.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5</xdr:col>
      <xdr:colOff>78442</xdr:colOff>
      <xdr:row>1</xdr:row>
      <xdr:rowOff>78441</xdr:rowOff>
    </xdr:from>
    <xdr:to>
      <xdr:col>13</xdr:col>
      <xdr:colOff>795618</xdr:colOff>
      <xdr:row>5</xdr:row>
      <xdr:rowOff>5851</xdr:rowOff>
    </xdr:to>
    <xdr:pic>
      <xdr:nvPicPr>
        <xdr:cNvPr id="6" name="5 Imagen"/>
        <xdr:cNvPicPr>
          <a:picLocks noChangeAspect="1"/>
        </xdr:cNvPicPr>
      </xdr:nvPicPr>
      <xdr:blipFill>
        <a:blip xmlns:r="http://schemas.openxmlformats.org/officeDocument/2006/relationships" r:embed="rId1"/>
        <a:stretch>
          <a:fillRect/>
        </a:stretch>
      </xdr:blipFill>
      <xdr:spPr>
        <a:xfrm>
          <a:off x="7384677" y="280147"/>
          <a:ext cx="6824382" cy="767851"/>
        </a:xfrm>
        <a:prstGeom prst="rect">
          <a:avLst/>
        </a:prstGeom>
      </xdr:spPr>
    </xdr:pic>
    <xdr:clientData/>
  </xdr:twoCellAnchor>
  <xdr:twoCellAnchor editAs="oneCell">
    <xdr:from>
      <xdr:col>1</xdr:col>
      <xdr:colOff>0</xdr:colOff>
      <xdr:row>2</xdr:row>
      <xdr:rowOff>11205</xdr:rowOff>
    </xdr:from>
    <xdr:to>
      <xdr:col>4</xdr:col>
      <xdr:colOff>415863</xdr:colOff>
      <xdr:row>3</xdr:row>
      <xdr:rowOff>162701</xdr:rowOff>
    </xdr:to>
    <xdr:pic>
      <xdr:nvPicPr>
        <xdr:cNvPr id="5" name="4 Imagen" descr="logo-saam-03.png"/>
        <xdr:cNvPicPr>
          <a:picLocks noChangeAspect="1"/>
        </xdr:cNvPicPr>
      </xdr:nvPicPr>
      <xdr:blipFill>
        <a:blip xmlns:r="http://schemas.openxmlformats.org/officeDocument/2006/relationships" r:embed="rId2"/>
        <a:stretch>
          <a:fillRect/>
        </a:stretch>
      </xdr:blipFill>
      <xdr:spPr>
        <a:xfrm>
          <a:off x="4437531" y="403411"/>
          <a:ext cx="2696915" cy="420437"/>
        </a:xfrm>
        <a:prstGeom prst="rect">
          <a:avLst/>
        </a:prstGeom>
      </xdr:spPr>
    </xdr:pic>
    <xdr:clientData/>
  </xdr:twoCellAnchor>
  <xdr:twoCellAnchor>
    <xdr:from>
      <xdr:col>5</xdr:col>
      <xdr:colOff>616325</xdr:colOff>
      <xdr:row>2</xdr:row>
      <xdr:rowOff>33617</xdr:rowOff>
    </xdr:from>
    <xdr:to>
      <xdr:col>14</xdr:col>
      <xdr:colOff>112060</xdr:colOff>
      <xdr:row>3</xdr:row>
      <xdr:rowOff>134470</xdr:rowOff>
    </xdr:to>
    <xdr:sp macro="" textlink="">
      <xdr:nvSpPr>
        <xdr:cNvPr id="7" name="6 CuadroTexto"/>
        <xdr:cNvSpPr txBox="1"/>
      </xdr:nvSpPr>
      <xdr:spPr>
        <a:xfrm>
          <a:off x="7451913" y="425823"/>
          <a:ext cx="6656294" cy="369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800">
              <a:solidFill>
                <a:schemeClr val="dk1"/>
              </a:solidFill>
              <a:effectLst/>
              <a:latin typeface="+mn-lt"/>
              <a:ea typeface="+mn-ea"/>
              <a:cs typeface="+mn-cs"/>
            </a:rPr>
            <a:t>Presentation of Results Second</a:t>
          </a:r>
          <a:r>
            <a:rPr lang="es-CL" sz="1800" baseline="0">
              <a:solidFill>
                <a:schemeClr val="dk1"/>
              </a:solidFill>
              <a:effectLst/>
              <a:latin typeface="+mn-lt"/>
              <a:ea typeface="+mn-ea"/>
              <a:cs typeface="+mn-cs"/>
            </a:rPr>
            <a:t> Quarter  2017</a:t>
          </a:r>
          <a:endParaRPr lang="es-CL" sz="1800">
            <a:effectLst/>
          </a:endParaRPr>
        </a:p>
      </xdr:txBody>
    </xdr:sp>
    <xdr:clientData/>
  </xdr:twoCellAnchor>
  <xdr:twoCellAnchor>
    <xdr:from>
      <xdr:col>1</xdr:col>
      <xdr:colOff>37110</xdr:colOff>
      <xdr:row>1</xdr:row>
      <xdr:rowOff>74221</xdr:rowOff>
    </xdr:from>
    <xdr:to>
      <xdr:col>4</xdr:col>
      <xdr:colOff>423409</xdr:colOff>
      <xdr:row>30</xdr:row>
      <xdr:rowOff>98962</xdr:rowOff>
    </xdr:to>
    <xdr:grpSp>
      <xdr:nvGrpSpPr>
        <xdr:cNvPr id="8" name="Agrupar 21"/>
        <xdr:cNvGrpSpPr/>
      </xdr:nvGrpSpPr>
      <xdr:grpSpPr>
        <a:xfrm>
          <a:off x="420584" y="272143"/>
          <a:ext cx="2687143" cy="5640780"/>
          <a:chOff x="0" y="1269144"/>
          <a:chExt cx="2713744" cy="5806572"/>
        </a:xfrm>
      </xdr:grpSpPr>
      <xdr:pic>
        <xdr:nvPicPr>
          <xdr:cNvPr id="9" name="Marcador de posición de imagen 67" descr="5,6X6_5.jp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101" r="101"/>
          <a:stretch>
            <a:fillRect/>
          </a:stretch>
        </xdr:blipFill>
        <xdr:spPr>
          <a:xfrm>
            <a:off x="0" y="2720071"/>
            <a:ext cx="1356872" cy="1453791"/>
          </a:xfrm>
          <a:prstGeom prst="rect">
            <a:avLst/>
          </a:prstGeom>
          <a:solidFill>
            <a:srgbClr val="D9D9D9"/>
          </a:solidFill>
        </xdr:spPr>
      </xdr:pic>
      <xdr:pic>
        <xdr:nvPicPr>
          <xdr:cNvPr id="10" name="Marcador de posición de imagen 71" descr="5,6X6_7.jp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101" r="101"/>
          <a:stretch>
            <a:fillRect/>
          </a:stretch>
        </xdr:blipFill>
        <xdr:spPr>
          <a:xfrm>
            <a:off x="0" y="5621925"/>
            <a:ext cx="1356872" cy="1453791"/>
          </a:xfrm>
          <a:prstGeom prst="rect">
            <a:avLst/>
          </a:prstGeom>
          <a:solidFill>
            <a:srgbClr val="D9D9D9"/>
          </a:solidFill>
        </xdr:spPr>
      </xdr:pic>
      <xdr:pic>
        <xdr:nvPicPr>
          <xdr:cNvPr id="11" name="Marcador de posición de imagen 66" descr="5,6X6_6.jpg"/>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101" r="101"/>
          <a:stretch>
            <a:fillRect/>
          </a:stretch>
        </xdr:blipFill>
        <xdr:spPr>
          <a:xfrm>
            <a:off x="1356872" y="5609830"/>
            <a:ext cx="1356872" cy="1453791"/>
          </a:xfrm>
          <a:prstGeom prst="rect">
            <a:avLst/>
          </a:prstGeom>
          <a:solidFill>
            <a:srgbClr val="D9D9D9"/>
          </a:solidFill>
        </xdr:spPr>
      </xdr:pic>
      <xdr:pic>
        <xdr:nvPicPr>
          <xdr:cNvPr id="12" name="Marcador de posición de imagen 68" descr="5,6X6_3.jpg"/>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101" r="101"/>
          <a:stretch>
            <a:fillRect/>
          </a:stretch>
        </xdr:blipFill>
        <xdr:spPr>
          <a:xfrm>
            <a:off x="1356872" y="4162934"/>
            <a:ext cx="1356872" cy="1453791"/>
          </a:xfrm>
          <a:prstGeom prst="rect">
            <a:avLst/>
          </a:prstGeom>
          <a:solidFill>
            <a:srgbClr val="D9D9D9"/>
          </a:solidFill>
        </xdr:spPr>
      </xdr:pic>
      <xdr:pic>
        <xdr:nvPicPr>
          <xdr:cNvPr id="13" name="Marcador de posición de imagen 70" descr="5,6X6_8.jpg"/>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l="101" r="101"/>
          <a:stretch>
            <a:fillRect/>
          </a:stretch>
        </xdr:blipFill>
        <xdr:spPr>
          <a:xfrm>
            <a:off x="1356872" y="2716039"/>
            <a:ext cx="1356872" cy="1453791"/>
          </a:xfrm>
          <a:prstGeom prst="rect">
            <a:avLst/>
          </a:prstGeom>
          <a:solidFill>
            <a:srgbClr val="D9D9D9"/>
          </a:solidFill>
        </xdr:spPr>
      </xdr:pic>
      <xdr:pic>
        <xdr:nvPicPr>
          <xdr:cNvPr id="14" name="Marcador de posición de imagen 60" descr="5,6X6_1.jpg"/>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l="101" r="101"/>
          <a:stretch>
            <a:fillRect/>
          </a:stretch>
        </xdr:blipFill>
        <xdr:spPr>
          <a:xfrm>
            <a:off x="0" y="1269144"/>
            <a:ext cx="1356872" cy="1453791"/>
          </a:xfrm>
          <a:prstGeom prst="rect">
            <a:avLst/>
          </a:prstGeom>
          <a:solidFill>
            <a:srgbClr val="D9D9D9"/>
          </a:solidFill>
        </xdr:spPr>
      </xdr:pic>
      <xdr:pic>
        <xdr:nvPicPr>
          <xdr:cNvPr id="15" name="Marcador de posición de imagen 65" descr="5,6X6_2.jpg"/>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l="101" r="101"/>
          <a:stretch>
            <a:fillRect/>
          </a:stretch>
        </xdr:blipFill>
        <xdr:spPr>
          <a:xfrm>
            <a:off x="1356872" y="1269144"/>
            <a:ext cx="1356872" cy="1453791"/>
          </a:xfrm>
          <a:prstGeom prst="rect">
            <a:avLst/>
          </a:prstGeom>
          <a:solidFill>
            <a:srgbClr val="D9D9D9"/>
          </a:solidFill>
        </xdr:spPr>
      </xdr:pic>
      <xdr:pic>
        <xdr:nvPicPr>
          <xdr:cNvPr id="16" name="Marcador de posición de imagen 2" descr="5,6X6_4.jpg"/>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l="101" r="101"/>
          <a:stretch>
            <a:fillRect/>
          </a:stretch>
        </xdr:blipFill>
        <xdr:spPr>
          <a:xfrm>
            <a:off x="0" y="4170998"/>
            <a:ext cx="1356872" cy="1453791"/>
          </a:xfrm>
          <a:prstGeom prst="rect">
            <a:avLst/>
          </a:prstGeom>
          <a:solidFill>
            <a:srgbClr val="D9D9D9"/>
          </a:solidFill>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lyons/Desktop/Saam/Presentaciones/Presentaciones%20Resultados/Trimestrales/2017/Excel/Espa&#241;ol/1Q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SAAM"/>
      <sheetName val="Descripción Negocios"/>
      <sheetName val="Resumen"/>
      <sheetName val="EERR"/>
      <sheetName val="Balance"/>
      <sheetName val="Remolcadores"/>
      <sheetName val="Terminales Portuarios "/>
      <sheetName val="Logística"/>
      <sheetName val="Volúmenes Remolcadores"/>
      <sheetName val="Volúmenes Puertos"/>
      <sheetName val="Volúmenes Logística"/>
      <sheetName val="Efectivo y Deuda Financiera"/>
    </sheetNames>
    <sheetDataSet>
      <sheetData sheetId="0"/>
      <sheetData sheetId="1"/>
      <sheetData sheetId="2"/>
      <sheetData sheetId="3">
        <row r="20">
          <cell r="G20">
            <v>61037</v>
          </cell>
          <cell r="L20">
            <v>68936</v>
          </cell>
          <cell r="Q20">
            <v>54522</v>
          </cell>
        </row>
        <row r="32">
          <cell r="G32">
            <v>775148</v>
          </cell>
          <cell r="L32">
            <v>749848.12789499993</v>
          </cell>
          <cell r="Q32">
            <v>717096.95305381669</v>
          </cell>
        </row>
        <row r="38">
          <cell r="G38">
            <v>182219.88434814883</v>
          </cell>
          <cell r="L38">
            <v>202915.20551689126</v>
          </cell>
          <cell r="Q38">
            <v>204921.91378427538</v>
          </cell>
        </row>
      </sheetData>
      <sheetData sheetId="4"/>
      <sheetData sheetId="5"/>
      <sheetData sheetId="6"/>
      <sheetData sheetId="7"/>
      <sheetData sheetId="8">
        <row r="15">
          <cell r="G15">
            <v>72740</v>
          </cell>
          <cell r="L15">
            <v>75108</v>
          </cell>
          <cell r="Q15">
            <v>74324</v>
          </cell>
        </row>
        <row r="19">
          <cell r="G19">
            <v>12713.17</v>
          </cell>
          <cell r="L19">
            <v>19845.97</v>
          </cell>
          <cell r="Q19">
            <v>19264.349999999999</v>
          </cell>
        </row>
      </sheetData>
      <sheetData sheetId="9">
        <row r="4">
          <cell r="G4">
            <v>6507898.8896252466</v>
          </cell>
          <cell r="L4">
            <v>6103871.2268514996</v>
          </cell>
          <cell r="Q4">
            <v>6050888.0418232046</v>
          </cell>
        </row>
        <row r="13">
          <cell r="G13">
            <v>10553368.946361998</v>
          </cell>
          <cell r="L13">
            <v>11191870.161708999</v>
          </cell>
          <cell r="Q13">
            <v>13724624.474584002</v>
          </cell>
        </row>
      </sheetData>
      <sheetData sheetId="10">
        <row r="17">
          <cell r="G17">
            <v>736751.8</v>
          </cell>
          <cell r="L17">
            <v>787348.72</v>
          </cell>
          <cell r="Q17">
            <v>746628.12</v>
          </cell>
        </row>
        <row r="20">
          <cell r="G20">
            <v>42880</v>
          </cell>
          <cell r="L20">
            <v>44730</v>
          </cell>
          <cell r="Q20">
            <v>31747</v>
          </cell>
        </row>
      </sheetData>
      <sheetData sheetId="11"/>
    </sheetDataSet>
  </externalBook>
</externalLink>
</file>

<file path=xl/tables/table1.xml><?xml version="1.0" encoding="utf-8"?>
<table xmlns="http://schemas.openxmlformats.org/spreadsheetml/2006/main" id="1" name="Tabla4" displayName="Tabla4" ref="B15:H27" headerRowCount="0" headerRowDxfId="38" dataDxfId="37" totalsRowDxfId="36">
  <tableColumns count="7">
    <tableColumn id="1" name="Columna1" totalsRowLabel="Total" headerRowDxfId="35" dataDxfId="34" totalsRowDxfId="33"/>
    <tableColumn id="2" name="Columna2" headerRowDxfId="32" dataDxfId="31" totalsRowDxfId="30"/>
    <tableColumn id="3" name="Columna3" headerRowDxfId="29" dataDxfId="28" totalsRowDxfId="27"/>
    <tableColumn id="4" name="Columna4" headerRowDxfId="26" dataDxfId="25" totalsRowDxfId="24"/>
    <tableColumn id="5" name="Columna5" headerRowDxfId="23" dataDxfId="22"/>
    <tableColumn id="6" name="Columna6" headerRowDxfId="21" dataDxfId="20" totalsRowDxfId="19"/>
    <tableColumn id="7" name="Columna7" totalsRowFunction="count" headerRowDxfId="18" dataDxfId="17" totalsRowDxfId="16"/>
  </tableColumns>
  <tableStyleInfo name="TableStyleMedium2" showFirstColumn="0" showLastColumn="0" showRowStripes="1" showColumnStripes="0"/>
</table>
</file>

<file path=xl/tables/table2.xml><?xml version="1.0" encoding="utf-8"?>
<table xmlns="http://schemas.openxmlformats.org/spreadsheetml/2006/main" id="2" name="Tabla7" displayName="Tabla7" ref="B36:H47" headerRowCount="0" totalsRowShown="0" headerRowDxfId="15" dataDxfId="14">
  <tableColumns count="7">
    <tableColumn id="1" name="Columna1" headerRowDxfId="13" dataDxfId="12"/>
    <tableColumn id="2" name="Columna2" headerRowDxfId="11" dataDxfId="10"/>
    <tableColumn id="3" name="Columna3" headerRowDxfId="9" dataDxfId="8"/>
    <tableColumn id="4" name="Columna4" headerRowDxfId="7" dataDxfId="6"/>
    <tableColumn id="5" name="Columna5" headerRowDxfId="5" dataDxfId="4"/>
    <tableColumn id="6" name="Columna6" headerRowDxfId="3" dataDxfId="2"/>
    <tableColumn id="7" name="Columna7" headerRowDxfId="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saam.co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1"/>
  <sheetViews>
    <sheetView showGridLines="0" tabSelected="1" zoomScale="77" zoomScaleNormal="77" workbookViewId="0">
      <selection activeCell="Q13" sqref="Q13"/>
    </sheetView>
  </sheetViews>
  <sheetFormatPr baseColWidth="10" defaultRowHeight="15"/>
  <cols>
    <col min="1" max="1" width="5.7109375" style="1" customWidth="1"/>
    <col min="2" max="4" width="11.42578125" style="1"/>
    <col min="5" max="5" width="7.28515625" style="1" customWidth="1"/>
    <col min="6" max="6" width="11.42578125" style="1"/>
    <col min="7" max="7" width="3.140625" style="1" customWidth="1"/>
    <col min="8" max="12" width="11.42578125" style="1"/>
    <col min="13" max="13" width="19.85546875" style="1" customWidth="1"/>
    <col min="14" max="14" width="19" style="1" customWidth="1"/>
    <col min="15" max="15" width="3.7109375" style="1" customWidth="1"/>
    <col min="16" max="16384" width="11.42578125" style="1"/>
  </cols>
  <sheetData>
    <row r="1" spans="2:15" ht="15.75" thickBot="1"/>
    <row r="2" spans="2:15">
      <c r="B2" s="17"/>
      <c r="C2" s="18"/>
      <c r="D2" s="18"/>
      <c r="E2" s="19"/>
      <c r="F2" s="17"/>
      <c r="G2" s="18"/>
      <c r="H2" s="18"/>
      <c r="I2" s="18"/>
      <c r="J2" s="18"/>
      <c r="K2" s="18"/>
      <c r="L2" s="18"/>
      <c r="M2" s="18"/>
      <c r="N2" s="18"/>
      <c r="O2" s="19"/>
    </row>
    <row r="3" spans="2:15" ht="21">
      <c r="B3" s="20"/>
      <c r="C3" s="21"/>
      <c r="D3" s="21"/>
      <c r="E3" s="22"/>
      <c r="F3" s="20"/>
      <c r="G3" s="21"/>
      <c r="H3" s="26"/>
      <c r="I3" s="21"/>
      <c r="J3" s="21"/>
      <c r="K3" s="21"/>
      <c r="L3" s="21"/>
      <c r="M3" s="21"/>
      <c r="N3" s="21"/>
      <c r="O3" s="22"/>
    </row>
    <row r="4" spans="2:15">
      <c r="B4" s="20"/>
      <c r="C4" s="21"/>
      <c r="D4" s="21"/>
      <c r="E4" s="22"/>
      <c r="F4" s="20"/>
      <c r="G4" s="21"/>
      <c r="H4" s="21"/>
      <c r="I4" s="21"/>
      <c r="J4" s="21"/>
      <c r="K4" s="21"/>
      <c r="L4" s="21"/>
      <c r="M4" s="21"/>
      <c r="N4" s="21"/>
      <c r="O4" s="22"/>
    </row>
    <row r="5" spans="2:15">
      <c r="B5" s="20"/>
      <c r="C5" s="21"/>
      <c r="D5" s="21"/>
      <c r="E5" s="22"/>
      <c r="F5" s="20"/>
      <c r="G5" s="21"/>
      <c r="H5" s="21"/>
      <c r="I5" s="21"/>
      <c r="J5" s="21"/>
      <c r="K5" s="21"/>
      <c r="L5" s="21"/>
      <c r="M5" s="21"/>
      <c r="N5" s="21"/>
      <c r="O5" s="22"/>
    </row>
    <row r="6" spans="2:15">
      <c r="B6" s="20"/>
      <c r="C6" s="21"/>
      <c r="D6" s="21"/>
      <c r="E6" s="22"/>
      <c r="F6" s="20"/>
      <c r="G6" s="21"/>
      <c r="H6" s="21"/>
      <c r="I6" s="21"/>
      <c r="J6" s="21"/>
      <c r="K6" s="21"/>
      <c r="L6" s="21"/>
      <c r="M6" s="21"/>
      <c r="N6" s="21"/>
      <c r="O6" s="22"/>
    </row>
    <row r="7" spans="2:15" ht="15.75">
      <c r="B7" s="20"/>
      <c r="C7" s="21"/>
      <c r="D7" s="21"/>
      <c r="E7" s="22"/>
      <c r="F7" s="20"/>
      <c r="G7" s="21"/>
      <c r="H7" s="119" t="s">
        <v>57</v>
      </c>
      <c r="I7" s="21"/>
      <c r="J7" s="99"/>
      <c r="K7" s="21"/>
      <c r="L7" s="119" t="s">
        <v>54</v>
      </c>
      <c r="M7" s="21"/>
      <c r="N7" s="21"/>
      <c r="O7" s="22"/>
    </row>
    <row r="8" spans="2:15" ht="15.75">
      <c r="B8" s="20"/>
      <c r="C8" s="21"/>
      <c r="D8" s="21"/>
      <c r="E8" s="22"/>
      <c r="F8" s="20"/>
      <c r="G8" s="21"/>
      <c r="H8" s="21"/>
      <c r="I8" s="21"/>
      <c r="J8" s="99"/>
      <c r="K8" s="21"/>
      <c r="L8" s="21"/>
      <c r="M8" s="21"/>
      <c r="N8" s="21"/>
      <c r="O8" s="22"/>
    </row>
    <row r="9" spans="2:15" ht="15.75">
      <c r="B9" s="20"/>
      <c r="C9" s="21"/>
      <c r="D9" s="21"/>
      <c r="E9" s="22"/>
      <c r="F9" s="20"/>
      <c r="G9" s="99">
        <v>1</v>
      </c>
      <c r="H9" s="246" t="s">
        <v>70</v>
      </c>
      <c r="I9" s="246"/>
      <c r="J9" s="246"/>
      <c r="K9" s="21"/>
      <c r="L9" s="21" t="s">
        <v>80</v>
      </c>
      <c r="M9" s="21"/>
      <c r="N9" s="113">
        <v>9736791983</v>
      </c>
      <c r="O9" s="22"/>
    </row>
    <row r="10" spans="2:15" s="214" customFormat="1" ht="15.75">
      <c r="B10" s="20"/>
      <c r="C10" s="21"/>
      <c r="D10" s="21"/>
      <c r="E10" s="22"/>
      <c r="F10" s="20"/>
      <c r="G10" s="99">
        <v>2</v>
      </c>
      <c r="H10" s="248" t="s">
        <v>195</v>
      </c>
      <c r="I10" s="248"/>
      <c r="J10" s="240"/>
      <c r="K10" s="21"/>
      <c r="L10" s="21" t="s">
        <v>50</v>
      </c>
      <c r="M10" s="21"/>
      <c r="N10" s="114">
        <v>0.47799999999999998</v>
      </c>
      <c r="O10" s="22"/>
    </row>
    <row r="11" spans="2:15" ht="15.75">
      <c r="B11" s="20"/>
      <c r="C11" s="21"/>
      <c r="D11" s="21"/>
      <c r="E11" s="22"/>
      <c r="F11" s="20"/>
      <c r="G11" s="99">
        <v>3</v>
      </c>
      <c r="H11" s="246" t="s">
        <v>71</v>
      </c>
      <c r="I11" s="246"/>
      <c r="J11" s="246"/>
      <c r="K11" s="21"/>
      <c r="L11" s="27" t="s">
        <v>81</v>
      </c>
      <c r="M11" s="21"/>
      <c r="N11" s="115" t="s">
        <v>51</v>
      </c>
      <c r="O11" s="22"/>
    </row>
    <row r="12" spans="2:15" ht="15.75">
      <c r="B12" s="20"/>
      <c r="C12" s="21"/>
      <c r="D12" s="21"/>
      <c r="E12" s="22"/>
      <c r="F12" s="20"/>
      <c r="G12" s="99">
        <v>4</v>
      </c>
      <c r="H12" s="246" t="s">
        <v>72</v>
      </c>
      <c r="I12" s="246"/>
      <c r="J12" s="246"/>
      <c r="K12" s="21"/>
      <c r="L12" s="27" t="s">
        <v>52</v>
      </c>
      <c r="M12" s="21"/>
      <c r="N12" s="116" t="s">
        <v>53</v>
      </c>
      <c r="O12" s="22"/>
    </row>
    <row r="13" spans="2:15" ht="15.75">
      <c r="B13" s="20"/>
      <c r="C13" s="21"/>
      <c r="D13" s="21"/>
      <c r="E13" s="22"/>
      <c r="F13" s="20"/>
      <c r="G13" s="99">
        <v>5</v>
      </c>
      <c r="H13" s="246" t="s">
        <v>73</v>
      </c>
      <c r="I13" s="246"/>
      <c r="J13" s="246"/>
      <c r="K13" s="21"/>
      <c r="L13" s="27" t="s">
        <v>82</v>
      </c>
      <c r="M13" s="21"/>
      <c r="N13" s="116" t="s">
        <v>49</v>
      </c>
      <c r="O13" s="22"/>
    </row>
    <row r="14" spans="2:15" ht="15.75">
      <c r="B14" s="20"/>
      <c r="C14" s="21"/>
      <c r="D14" s="21"/>
      <c r="E14" s="22"/>
      <c r="F14" s="20"/>
      <c r="G14" s="99">
        <v>6</v>
      </c>
      <c r="H14" s="247" t="s">
        <v>74</v>
      </c>
      <c r="I14" s="247"/>
      <c r="J14" s="247"/>
      <c r="K14" s="21"/>
      <c r="L14" s="27" t="s">
        <v>56</v>
      </c>
      <c r="M14" s="21"/>
      <c r="N14" s="117" t="s">
        <v>55</v>
      </c>
      <c r="O14" s="22"/>
    </row>
    <row r="15" spans="2:15" ht="15.75">
      <c r="B15" s="20"/>
      <c r="C15" s="21"/>
      <c r="D15" s="21"/>
      <c r="E15" s="22"/>
      <c r="F15" s="20"/>
      <c r="G15" s="99">
        <v>7</v>
      </c>
      <c r="H15" s="246" t="s">
        <v>75</v>
      </c>
      <c r="I15" s="246"/>
      <c r="J15" s="246"/>
      <c r="K15" s="21"/>
      <c r="O15" s="22"/>
    </row>
    <row r="16" spans="2:15" ht="15.75">
      <c r="B16" s="20"/>
      <c r="C16" s="21"/>
      <c r="D16" s="21"/>
      <c r="E16" s="22"/>
      <c r="F16" s="20"/>
      <c r="G16" s="99">
        <v>8</v>
      </c>
      <c r="H16" s="246" t="s">
        <v>76</v>
      </c>
      <c r="I16" s="246"/>
      <c r="J16" s="246"/>
      <c r="K16" s="21"/>
      <c r="L16" s="21"/>
      <c r="M16" s="21"/>
      <c r="N16" s="21"/>
      <c r="O16" s="22"/>
    </row>
    <row r="17" spans="2:15" ht="15.75">
      <c r="B17" s="20"/>
      <c r="C17" s="21"/>
      <c r="D17" s="21"/>
      <c r="E17" s="22"/>
      <c r="F17" s="20"/>
      <c r="G17" s="99">
        <v>9</v>
      </c>
      <c r="H17" s="246" t="s">
        <v>77</v>
      </c>
      <c r="I17" s="246"/>
      <c r="J17" s="246"/>
      <c r="K17" s="21"/>
      <c r="L17" s="120" t="s">
        <v>83</v>
      </c>
      <c r="M17" s="21"/>
      <c r="N17" s="21"/>
      <c r="O17" s="22"/>
    </row>
    <row r="18" spans="2:15" ht="15.75">
      <c r="B18" s="20"/>
      <c r="C18" s="21"/>
      <c r="D18" s="21"/>
      <c r="E18" s="22"/>
      <c r="F18" s="20"/>
      <c r="G18" s="99">
        <v>10</v>
      </c>
      <c r="H18" s="247" t="s">
        <v>78</v>
      </c>
      <c r="I18" s="247"/>
      <c r="J18" s="247"/>
      <c r="K18" s="21"/>
      <c r="L18" s="27" t="s">
        <v>84</v>
      </c>
      <c r="M18" s="21" t="s">
        <v>58</v>
      </c>
      <c r="N18" s="21"/>
      <c r="O18" s="22"/>
    </row>
    <row r="19" spans="2:15">
      <c r="B19" s="20"/>
      <c r="C19" s="21"/>
      <c r="D19" s="21"/>
      <c r="E19" s="22"/>
      <c r="F19" s="20"/>
      <c r="G19" s="21">
        <v>11</v>
      </c>
      <c r="H19" s="246" t="s">
        <v>79</v>
      </c>
      <c r="I19" s="246"/>
      <c r="J19" s="246"/>
      <c r="K19" s="21"/>
      <c r="L19" s="27" t="s">
        <v>85</v>
      </c>
      <c r="M19" s="21" t="s">
        <v>59</v>
      </c>
      <c r="N19" s="21"/>
      <c r="O19" s="22"/>
    </row>
    <row r="20" spans="2:15" ht="15" customHeight="1">
      <c r="B20" s="20"/>
      <c r="C20" s="21"/>
      <c r="D20" s="21"/>
      <c r="E20" s="22"/>
      <c r="F20" s="20"/>
      <c r="G20" s="21"/>
      <c r="H20" s="21"/>
      <c r="I20" s="118"/>
      <c r="J20" s="118"/>
      <c r="K20" s="118"/>
      <c r="L20" s="27" t="s">
        <v>86</v>
      </c>
      <c r="M20" s="118" t="s">
        <v>44</v>
      </c>
      <c r="N20" s="118"/>
      <c r="O20" s="22"/>
    </row>
    <row r="21" spans="2:15" ht="15" customHeight="1">
      <c r="B21" s="20"/>
      <c r="C21" s="21"/>
      <c r="D21" s="21"/>
      <c r="E21" s="22"/>
      <c r="F21" s="20"/>
      <c r="G21" s="21"/>
      <c r="H21" s="21"/>
      <c r="I21" s="21"/>
      <c r="J21" s="21"/>
      <c r="K21" s="118"/>
      <c r="L21" s="118"/>
      <c r="M21" s="118"/>
      <c r="N21" s="118"/>
      <c r="O21" s="22"/>
    </row>
    <row r="22" spans="2:15" ht="15" customHeight="1">
      <c r="B22" s="20"/>
      <c r="C22" s="21"/>
      <c r="D22" s="21"/>
      <c r="E22" s="22"/>
      <c r="F22" s="20"/>
      <c r="G22" s="249" t="s">
        <v>87</v>
      </c>
      <c r="H22" s="249"/>
      <c r="I22" s="249"/>
      <c r="J22" s="249"/>
      <c r="K22" s="249"/>
      <c r="L22" s="249"/>
      <c r="M22" s="249"/>
      <c r="N22" s="249"/>
      <c r="O22" s="124"/>
    </row>
    <row r="23" spans="2:15" ht="15" customHeight="1">
      <c r="B23" s="20"/>
      <c r="C23" s="21"/>
      <c r="D23" s="21"/>
      <c r="E23" s="22"/>
      <c r="F23" s="227"/>
      <c r="G23" s="249"/>
      <c r="H23" s="249"/>
      <c r="I23" s="249"/>
      <c r="J23" s="249"/>
      <c r="K23" s="249"/>
      <c r="L23" s="249"/>
      <c r="M23" s="249"/>
      <c r="N23" s="249"/>
      <c r="O23" s="124"/>
    </row>
    <row r="24" spans="2:15">
      <c r="B24" s="20"/>
      <c r="C24" s="21"/>
      <c r="D24" s="21"/>
      <c r="E24" s="22"/>
      <c r="F24" s="227"/>
      <c r="G24" s="249"/>
      <c r="H24" s="249"/>
      <c r="I24" s="249"/>
      <c r="J24" s="249"/>
      <c r="K24" s="249"/>
      <c r="L24" s="249"/>
      <c r="M24" s="249"/>
      <c r="N24" s="249"/>
      <c r="O24" s="124"/>
    </row>
    <row r="25" spans="2:15">
      <c r="B25" s="20"/>
      <c r="C25" s="21"/>
      <c r="D25" s="21"/>
      <c r="E25" s="22"/>
      <c r="F25" s="227"/>
      <c r="G25" s="249"/>
      <c r="H25" s="249"/>
      <c r="I25" s="249"/>
      <c r="J25" s="249"/>
      <c r="K25" s="249"/>
      <c r="L25" s="249"/>
      <c r="M25" s="249"/>
      <c r="N25" s="249"/>
      <c r="O25" s="124"/>
    </row>
    <row r="26" spans="2:15">
      <c r="B26" s="20"/>
      <c r="C26" s="21"/>
      <c r="D26" s="21"/>
      <c r="E26" s="22"/>
      <c r="F26" s="227"/>
      <c r="G26" s="249"/>
      <c r="H26" s="249"/>
      <c r="I26" s="249"/>
      <c r="J26" s="249"/>
      <c r="K26" s="249"/>
      <c r="L26" s="249"/>
      <c r="M26" s="249"/>
      <c r="N26" s="249"/>
      <c r="O26" s="124"/>
    </row>
    <row r="27" spans="2:15">
      <c r="B27" s="20"/>
      <c r="C27" s="21"/>
      <c r="D27" s="21"/>
      <c r="E27" s="22"/>
      <c r="F27" s="227"/>
      <c r="G27" s="249"/>
      <c r="H27" s="249"/>
      <c r="I27" s="249"/>
      <c r="J27" s="249"/>
      <c r="K27" s="249"/>
      <c r="L27" s="249"/>
      <c r="M27" s="249"/>
      <c r="N27" s="249"/>
      <c r="O27" s="124"/>
    </row>
    <row r="28" spans="2:15">
      <c r="B28" s="20"/>
      <c r="C28" s="21"/>
      <c r="D28" s="21"/>
      <c r="E28" s="22"/>
      <c r="F28" s="227"/>
      <c r="G28" s="249"/>
      <c r="H28" s="249"/>
      <c r="I28" s="249"/>
      <c r="J28" s="249"/>
      <c r="K28" s="249"/>
      <c r="L28" s="249"/>
      <c r="M28" s="249"/>
      <c r="N28" s="249"/>
      <c r="O28" s="124"/>
    </row>
    <row r="29" spans="2:15">
      <c r="B29" s="20"/>
      <c r="C29" s="21"/>
      <c r="D29" s="21"/>
      <c r="E29" s="22"/>
      <c r="F29" s="227"/>
      <c r="G29" s="249"/>
      <c r="H29" s="249"/>
      <c r="I29" s="249"/>
      <c r="J29" s="249"/>
      <c r="K29" s="249"/>
      <c r="L29" s="249"/>
      <c r="M29" s="249"/>
      <c r="N29" s="249"/>
      <c r="O29" s="124"/>
    </row>
    <row r="30" spans="2:15">
      <c r="B30" s="20"/>
      <c r="C30" s="21"/>
      <c r="D30" s="21"/>
      <c r="E30" s="22"/>
      <c r="F30" s="227"/>
      <c r="G30" s="123"/>
      <c r="H30" s="123"/>
      <c r="I30" s="123"/>
      <c r="J30" s="123"/>
      <c r="K30" s="123"/>
      <c r="L30" s="123"/>
      <c r="M30" s="123"/>
      <c r="N30" s="123"/>
      <c r="O30" s="124"/>
    </row>
    <row r="31" spans="2:15" ht="12.75" customHeight="1" thickBot="1">
      <c r="B31" s="23"/>
      <c r="C31" s="24"/>
      <c r="D31" s="24"/>
      <c r="E31" s="25"/>
      <c r="F31" s="228"/>
      <c r="G31" s="121"/>
      <c r="H31" s="121"/>
      <c r="I31" s="121"/>
      <c r="J31" s="121"/>
      <c r="K31" s="121"/>
      <c r="L31" s="121"/>
      <c r="M31" s="121"/>
      <c r="N31" s="121"/>
      <c r="O31" s="122"/>
    </row>
  </sheetData>
  <mergeCells count="12">
    <mergeCell ref="G22:N29"/>
    <mergeCell ref="H15:J15"/>
    <mergeCell ref="H18:J18"/>
    <mergeCell ref="H17:J17"/>
    <mergeCell ref="H19:J19"/>
    <mergeCell ref="H16:J16"/>
    <mergeCell ref="H9:J9"/>
    <mergeCell ref="H11:J11"/>
    <mergeCell ref="H12:J12"/>
    <mergeCell ref="H13:J13"/>
    <mergeCell ref="H14:J14"/>
    <mergeCell ref="H10:I10"/>
  </mergeCells>
  <hyperlinks>
    <hyperlink ref="N11" r:id="rId1"/>
    <hyperlink ref="H9:J9" location="'Business Description'!A1" display="Business Description"/>
    <hyperlink ref="H11:J11" location="'Financial Statement'!A1" display="Financial Statement"/>
    <hyperlink ref="H12:J12" location="Balance!A1" display="Balance"/>
    <hyperlink ref="H13:J13" location="Towage!A1" display="Towage"/>
    <hyperlink ref="H15:J15" location="Logistics!A1" display="Logistics"/>
    <hyperlink ref="H16:J16" location="'Towage Volume'!A1" display="Towage Volume"/>
    <hyperlink ref="H17:J17" location="'Port Volume'!A1" display="Port Volume"/>
    <hyperlink ref="H19:J19" location="'Cash and Financial Debt'!A1" display="Cash and Financial Debt"/>
    <hyperlink ref="H14:J14" location="'Ports Terminals'!A1" display="Port Terminals"/>
    <hyperlink ref="H18:J18" location="'Logistics Volume'!A1" display="Logistic Volume"/>
    <hyperlink ref="H10:I10" location="'Annual Summary'!A1" display="Annual Summary"/>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showGridLines="0" zoomScale="85" zoomScaleNormal="85" workbookViewId="0">
      <pane xSplit="2" ySplit="1" topLeftCell="G2" activePane="bottomRight" state="frozen"/>
      <selection activeCell="L24" sqref="L23:L24"/>
      <selection pane="topRight" activeCell="L24" sqref="L23:L24"/>
      <selection pane="bottomLeft" activeCell="L24" sqref="L23:L24"/>
      <selection pane="bottomRight" activeCell="B1" sqref="B1"/>
    </sheetView>
  </sheetViews>
  <sheetFormatPr baseColWidth="10" defaultRowHeight="15" outlineLevelCol="1"/>
  <cols>
    <col min="1" max="1" width="5.7109375" style="1" customWidth="1"/>
    <col min="2" max="2" width="27.5703125" style="34" customWidth="1"/>
    <col min="3" max="6" width="0" style="34" hidden="1" customWidth="1" outlineLevel="1"/>
    <col min="7" max="7" width="11.42578125" style="34" collapsed="1"/>
    <col min="8" max="11" width="0" style="34" hidden="1" customWidth="1" outlineLevel="1"/>
    <col min="12" max="12" width="11.42578125" style="34" collapsed="1"/>
    <col min="13" max="13" width="11.42578125" style="34"/>
    <col min="14" max="16384" width="11.42578125" style="1"/>
  </cols>
  <sheetData>
    <row r="1" spans="1:19">
      <c r="B1" s="129" t="s">
        <v>88</v>
      </c>
      <c r="C1" s="43" t="s">
        <v>1</v>
      </c>
      <c r="D1" s="43" t="s">
        <v>2</v>
      </c>
      <c r="E1" s="43" t="s">
        <v>3</v>
      </c>
      <c r="F1" s="43" t="s">
        <v>4</v>
      </c>
      <c r="G1" s="44">
        <v>2014</v>
      </c>
      <c r="H1" s="43" t="s">
        <v>5</v>
      </c>
      <c r="I1" s="43" t="s">
        <v>6</v>
      </c>
      <c r="J1" s="43" t="s">
        <v>7</v>
      </c>
      <c r="K1" s="43" t="s">
        <v>8</v>
      </c>
      <c r="L1" s="44">
        <v>2015</v>
      </c>
      <c r="M1" s="43" t="s">
        <v>9</v>
      </c>
      <c r="N1" s="43" t="s">
        <v>61</v>
      </c>
      <c r="O1" s="43" t="s">
        <v>68</v>
      </c>
      <c r="P1" s="43" t="s">
        <v>69</v>
      </c>
      <c r="Q1" s="44">
        <v>2016</v>
      </c>
      <c r="R1" s="43" t="s">
        <v>210</v>
      </c>
      <c r="S1" s="43" t="s">
        <v>223</v>
      </c>
    </row>
    <row r="2" spans="1:19">
      <c r="A2" s="235"/>
      <c r="B2" s="79" t="s">
        <v>188</v>
      </c>
      <c r="C2" s="75"/>
      <c r="D2" s="75"/>
      <c r="E2" s="75"/>
      <c r="F2" s="75"/>
      <c r="G2" s="75"/>
      <c r="H2" s="75"/>
      <c r="I2" s="75"/>
      <c r="J2" s="75"/>
      <c r="K2" s="75"/>
      <c r="L2" s="71"/>
      <c r="M2" s="75"/>
      <c r="P2" s="214"/>
      <c r="Q2" s="71"/>
      <c r="R2" s="214"/>
      <c r="S2" s="214"/>
    </row>
    <row r="3" spans="1:19">
      <c r="A3" s="236"/>
      <c r="B3" s="71"/>
      <c r="C3" s="77"/>
      <c r="D3" s="77"/>
      <c r="E3" s="77"/>
      <c r="F3" s="77"/>
      <c r="G3" s="77"/>
      <c r="H3" s="77"/>
      <c r="I3" s="77"/>
      <c r="J3" s="77"/>
      <c r="K3" s="75"/>
      <c r="L3" s="71"/>
      <c r="M3" s="75"/>
      <c r="P3" s="214"/>
      <c r="Q3" s="71"/>
      <c r="R3" s="214"/>
      <c r="S3" s="214"/>
    </row>
    <row r="4" spans="1:19">
      <c r="A4" s="236"/>
      <c r="B4" s="111" t="s">
        <v>217</v>
      </c>
      <c r="C4" s="77">
        <f>SUM(C6:C9)</f>
        <v>1427877.0995812463</v>
      </c>
      <c r="D4" s="77">
        <f t="shared" ref="D4:N4" si="0">SUM(D6:D9)</f>
        <v>1609088.1851519996</v>
      </c>
      <c r="E4" s="77">
        <f t="shared" si="0"/>
        <v>1725872.765903</v>
      </c>
      <c r="F4" s="77">
        <f t="shared" si="0"/>
        <v>1745060.8389889998</v>
      </c>
      <c r="G4" s="156">
        <f>SUM(G6:G9)</f>
        <v>6507898.8896252466</v>
      </c>
      <c r="H4" s="77">
        <f t="shared" si="0"/>
        <v>1644929.6248750002</v>
      </c>
      <c r="I4" s="77">
        <f t="shared" si="0"/>
        <v>1558297.933921</v>
      </c>
      <c r="J4" s="77">
        <f t="shared" si="0"/>
        <v>1656827.4864229998</v>
      </c>
      <c r="K4" s="77">
        <f t="shared" si="0"/>
        <v>1243816.1816324997</v>
      </c>
      <c r="L4" s="156">
        <f>SUM(L6:L9)</f>
        <v>6103871.2268514996</v>
      </c>
      <c r="M4" s="77">
        <f>SUM(M6:M9)</f>
        <v>1244993.4116140001</v>
      </c>
      <c r="N4" s="77">
        <f t="shared" si="0"/>
        <v>1548318</v>
      </c>
      <c r="O4" s="77">
        <f t="shared" ref="O4:P4" si="1">SUM(O6:O9)</f>
        <v>1619598.6302092043</v>
      </c>
      <c r="P4" s="77">
        <f t="shared" si="1"/>
        <v>1637978</v>
      </c>
      <c r="Q4" s="156">
        <f>SUM(Q6:Q9)</f>
        <v>6050888.0418232046</v>
      </c>
      <c r="R4" s="77">
        <f>SUM(R6:R10)</f>
        <v>2765439.4720000001</v>
      </c>
      <c r="S4" s="77">
        <v>3905089.53</v>
      </c>
    </row>
    <row r="5" spans="1:19">
      <c r="A5" s="232"/>
      <c r="B5" s="40" t="s">
        <v>47</v>
      </c>
      <c r="C5" s="208">
        <v>0.10337571943622703</v>
      </c>
      <c r="D5" s="208">
        <v>-9.7691112861155727E-3</v>
      </c>
      <c r="E5" s="208">
        <v>0.17852897876868523</v>
      </c>
      <c r="F5" s="208">
        <v>0.16993697919787421</v>
      </c>
      <c r="G5" s="208">
        <v>0.10771308232407906</v>
      </c>
      <c r="H5" s="208">
        <f>H4/C4-1</f>
        <v>0.15201064948615595</v>
      </c>
      <c r="I5" s="208">
        <f t="shared" ref="I5:K5" si="2">I4/D4-1</f>
        <v>-3.156461634587282E-2</v>
      </c>
      <c r="J5" s="208">
        <f t="shared" si="2"/>
        <v>-4.0006007884291983E-2</v>
      </c>
      <c r="K5" s="208">
        <f t="shared" si="2"/>
        <v>-0.2872362075621937</v>
      </c>
      <c r="L5" s="208">
        <f t="shared" ref="L5:S5" si="3">L4/G4-1</f>
        <v>-6.2082658262844093E-2</v>
      </c>
      <c r="M5" s="208">
        <f t="shared" si="3"/>
        <v>-0.24313271960883531</v>
      </c>
      <c r="N5" s="208">
        <f t="shared" si="3"/>
        <v>-6.4043811544358675E-3</v>
      </c>
      <c r="O5" s="208">
        <f t="shared" si="3"/>
        <v>-2.2469965351776366E-2</v>
      </c>
      <c r="P5" s="208">
        <f t="shared" si="3"/>
        <v>0.31689716228821352</v>
      </c>
      <c r="Q5" s="208">
        <f t="shared" si="3"/>
        <v>-8.6802593074403189E-3</v>
      </c>
      <c r="R5" s="208">
        <f t="shared" si="3"/>
        <v>1.2212482782659109</v>
      </c>
      <c r="S5" s="208">
        <f t="shared" si="3"/>
        <v>1.5221495390481801</v>
      </c>
    </row>
    <row r="6" spans="1:19">
      <c r="A6" s="237"/>
      <c r="B6" s="73" t="s">
        <v>12</v>
      </c>
      <c r="C6" s="77">
        <v>444054.69920000003</v>
      </c>
      <c r="D6" s="77">
        <v>557765.96099999989</v>
      </c>
      <c r="E6" s="77">
        <v>562266.16299999994</v>
      </c>
      <c r="F6" s="77">
        <v>572024.25799999991</v>
      </c>
      <c r="G6" s="156">
        <f>SUM(C6:F6)</f>
        <v>2136111.0811999999</v>
      </c>
      <c r="H6" s="77">
        <v>523079.38500000001</v>
      </c>
      <c r="I6" s="77">
        <v>421777.234</v>
      </c>
      <c r="J6" s="77">
        <v>604602.18799999997</v>
      </c>
      <c r="K6" s="77">
        <v>512143.23900000006</v>
      </c>
      <c r="L6" s="156">
        <f>SUM(H6:K6)</f>
        <v>2061602.0460000001</v>
      </c>
      <c r="M6" s="77">
        <v>462746</v>
      </c>
      <c r="N6" s="77">
        <v>540082</v>
      </c>
      <c r="O6" s="77">
        <v>619864</v>
      </c>
      <c r="P6" s="77">
        <v>657767</v>
      </c>
      <c r="Q6" s="156">
        <f>SUM(M6:P6)</f>
        <v>2280459</v>
      </c>
      <c r="R6" s="77">
        <v>562881.80000000005</v>
      </c>
      <c r="S6" s="77">
        <v>617421.87</v>
      </c>
    </row>
    <row r="7" spans="1:19">
      <c r="A7" s="237"/>
      <c r="B7" s="73" t="s">
        <v>42</v>
      </c>
      <c r="C7" s="77">
        <v>528711.20000000007</v>
      </c>
      <c r="D7" s="77">
        <v>577703.6</v>
      </c>
      <c r="E7" s="77">
        <v>701542.40000000002</v>
      </c>
      <c r="F7" s="77">
        <v>720551.60000000009</v>
      </c>
      <c r="G7" s="156">
        <f>SUM(C7:F7)</f>
        <v>2528508.8000000003</v>
      </c>
      <c r="H7" s="77">
        <v>720936</v>
      </c>
      <c r="I7" s="77">
        <v>664218.4</v>
      </c>
      <c r="J7" s="77">
        <v>612262.40000000002</v>
      </c>
      <c r="K7" s="77">
        <v>278045.19999999972</v>
      </c>
      <c r="L7" s="156">
        <f t="shared" ref="L7:L9" si="4">SUM(H7:K7)</f>
        <v>2275461.9999999995</v>
      </c>
      <c r="M7" s="77">
        <v>317288</v>
      </c>
      <c r="N7" s="77">
        <v>505648</v>
      </c>
      <c r="O7" s="77">
        <v>412354.2502092045</v>
      </c>
      <c r="P7" s="77">
        <v>361421</v>
      </c>
      <c r="Q7" s="156">
        <f t="shared" ref="Q7:Q9" si="5">SUM(M7:P7)</f>
        <v>1596711.2502092044</v>
      </c>
      <c r="R7" s="77">
        <v>572978.97</v>
      </c>
      <c r="S7" s="77">
        <v>996914.12999999989</v>
      </c>
    </row>
    <row r="8" spans="1:19">
      <c r="A8" s="237"/>
      <c r="B8" s="73" t="s">
        <v>15</v>
      </c>
      <c r="C8" s="77">
        <v>283334.93508424604</v>
      </c>
      <c r="D8" s="77">
        <v>302283.55839199998</v>
      </c>
      <c r="E8" s="77">
        <v>283563.507576</v>
      </c>
      <c r="F8" s="77">
        <v>239777.44663199998</v>
      </c>
      <c r="G8" s="156">
        <f>SUM(C8:F8)</f>
        <v>1108959.4476842459</v>
      </c>
      <c r="H8" s="77">
        <v>281815.89852799999</v>
      </c>
      <c r="I8" s="77">
        <v>286551.61974400003</v>
      </c>
      <c r="J8" s="77">
        <v>269964.64999999997</v>
      </c>
      <c r="K8" s="77">
        <v>251275.88288949989</v>
      </c>
      <c r="L8" s="156">
        <f t="shared" si="4"/>
        <v>1089608.0511614999</v>
      </c>
      <c r="M8" s="77">
        <v>254533</v>
      </c>
      <c r="N8" s="77">
        <v>266369</v>
      </c>
      <c r="O8" s="77">
        <v>321314</v>
      </c>
      <c r="P8" s="77">
        <v>353433</v>
      </c>
      <c r="Q8" s="156">
        <f t="shared" si="5"/>
        <v>1195649</v>
      </c>
      <c r="R8" s="77">
        <v>427553.4</v>
      </c>
      <c r="S8" s="77">
        <v>296706.55000000005</v>
      </c>
    </row>
    <row r="9" spans="1:19">
      <c r="A9" s="237"/>
      <c r="B9" s="73" t="s">
        <v>13</v>
      </c>
      <c r="C9" s="77">
        <v>171776.26529700001</v>
      </c>
      <c r="D9" s="77">
        <v>171335.06575999997</v>
      </c>
      <c r="E9" s="77">
        <v>178500.69532699999</v>
      </c>
      <c r="F9" s="77">
        <v>212707.53435700003</v>
      </c>
      <c r="G9" s="156">
        <f>SUM(C9:F9)</f>
        <v>734319.56074099999</v>
      </c>
      <c r="H9" s="77">
        <v>119098.34134700001</v>
      </c>
      <c r="I9" s="77">
        <v>185750.680177</v>
      </c>
      <c r="J9" s="77">
        <v>169998.24842299998</v>
      </c>
      <c r="K9" s="77">
        <v>202351.85974300012</v>
      </c>
      <c r="L9" s="156">
        <f t="shared" si="4"/>
        <v>677199.12969000009</v>
      </c>
      <c r="M9" s="77">
        <v>210426.41161400001</v>
      </c>
      <c r="N9" s="77">
        <v>236219</v>
      </c>
      <c r="O9" s="77">
        <v>266066.38</v>
      </c>
      <c r="P9" s="77">
        <v>265357</v>
      </c>
      <c r="Q9" s="156">
        <f t="shared" si="5"/>
        <v>978068.79161399999</v>
      </c>
      <c r="R9" s="77">
        <v>257243.33200000002</v>
      </c>
      <c r="S9" s="77">
        <v>317919.31</v>
      </c>
    </row>
    <row r="10" spans="1:19" s="214" customFormat="1">
      <c r="A10" s="237"/>
      <c r="B10" s="73" t="s">
        <v>213</v>
      </c>
      <c r="C10" s="77"/>
      <c r="D10" s="77"/>
      <c r="E10" s="77"/>
      <c r="F10" s="77"/>
      <c r="G10" s="156"/>
      <c r="H10" s="77"/>
      <c r="I10" s="77"/>
      <c r="J10" s="77"/>
      <c r="K10" s="77"/>
      <c r="L10" s="156"/>
      <c r="M10" s="77"/>
      <c r="N10" s="77"/>
      <c r="O10" s="77"/>
      <c r="P10" s="77"/>
      <c r="Q10" s="156"/>
      <c r="R10" s="77">
        <v>944781.97</v>
      </c>
      <c r="S10" s="77">
        <v>1676127.67</v>
      </c>
    </row>
    <row r="11" spans="1:19">
      <c r="A11" s="36"/>
      <c r="B11" s="74"/>
      <c r="C11" s="77"/>
      <c r="D11" s="77"/>
      <c r="E11" s="77"/>
      <c r="F11" s="77"/>
      <c r="G11" s="77"/>
      <c r="H11" s="77"/>
      <c r="I11" s="77"/>
      <c r="J11" s="77"/>
      <c r="K11" s="77"/>
      <c r="L11" s="155"/>
      <c r="M11" s="77"/>
      <c r="N11" s="150"/>
      <c r="O11" s="150"/>
      <c r="P11" s="150"/>
      <c r="Q11" s="155"/>
      <c r="R11" s="150"/>
      <c r="S11" s="150"/>
    </row>
    <row r="12" spans="1:19">
      <c r="A12" s="36"/>
      <c r="B12" s="74"/>
      <c r="C12" s="77"/>
      <c r="D12" s="77"/>
      <c r="E12" s="77"/>
      <c r="F12" s="77"/>
      <c r="G12" s="77"/>
      <c r="H12" s="77"/>
      <c r="I12" s="77"/>
      <c r="J12" s="77"/>
      <c r="K12" s="77"/>
      <c r="L12" s="155"/>
      <c r="M12" s="77"/>
      <c r="N12" s="150"/>
      <c r="O12" s="150"/>
      <c r="P12" s="150"/>
      <c r="Q12" s="155"/>
      <c r="R12" s="150"/>
      <c r="S12" s="150"/>
    </row>
    <row r="13" spans="1:19">
      <c r="A13" s="236"/>
      <c r="B13" s="111" t="s">
        <v>216</v>
      </c>
      <c r="C13" s="77">
        <f>SUM(C15:C21)</f>
        <v>2418168.4546760004</v>
      </c>
      <c r="D13" s="77">
        <f t="shared" ref="D13:M13" si="6">SUM(D15:D21)</f>
        <v>2847944.4410645002</v>
      </c>
      <c r="E13" s="77">
        <f t="shared" si="6"/>
        <v>2654991.7147234995</v>
      </c>
      <c r="F13" s="77">
        <f t="shared" si="6"/>
        <v>2632264.3358979998</v>
      </c>
      <c r="G13" s="156">
        <f t="shared" si="6"/>
        <v>10553368.946361998</v>
      </c>
      <c r="H13" s="77">
        <f t="shared" si="6"/>
        <v>2746738.1628924999</v>
      </c>
      <c r="I13" s="77">
        <f t="shared" si="6"/>
        <v>2725284.5111159999</v>
      </c>
      <c r="J13" s="77">
        <f t="shared" si="6"/>
        <v>2677161.7308075</v>
      </c>
      <c r="K13" s="77">
        <f t="shared" si="6"/>
        <v>3042685.7568930001</v>
      </c>
      <c r="L13" s="156">
        <f>SUM(L15:L21)</f>
        <v>11191870.161708999</v>
      </c>
      <c r="M13" s="77">
        <f t="shared" si="6"/>
        <v>3347032.8280604994</v>
      </c>
      <c r="N13" s="77">
        <f>SUM(N15:N21)</f>
        <v>3428983.2195000001</v>
      </c>
      <c r="O13" s="77">
        <f>SUM(O15:O21)</f>
        <v>3323718.5120234997</v>
      </c>
      <c r="P13" s="77">
        <f>SUM(P15:P21)</f>
        <v>3624889.915</v>
      </c>
      <c r="Q13" s="156">
        <f>SUM(Q15:Q21)</f>
        <v>13724624.474584002</v>
      </c>
      <c r="R13" s="77">
        <f>SUM(R15:R21)</f>
        <v>3066694.3983500004</v>
      </c>
      <c r="S13" s="77">
        <v>2741826.3756550001</v>
      </c>
    </row>
    <row r="14" spans="1:19">
      <c r="A14" s="232"/>
      <c r="B14" s="40" t="s">
        <v>47</v>
      </c>
      <c r="C14" s="206">
        <v>-0.10451579270494427</v>
      </c>
      <c r="D14" s="206">
        <v>-6.195383136274879E-4</v>
      </c>
      <c r="E14" s="206">
        <v>-2.7893601703478876E-2</v>
      </c>
      <c r="F14" s="206">
        <v>-7.0618216581876503E-2</v>
      </c>
      <c r="G14" s="206">
        <v>-5.0406229769993871E-2</v>
      </c>
      <c r="H14" s="208">
        <f>H13/C13-1</f>
        <v>0.13587544225099202</v>
      </c>
      <c r="I14" s="208">
        <f t="shared" ref="I14" si="7">I13/D13-1</f>
        <v>-4.3069635832731601E-2</v>
      </c>
      <c r="J14" s="208">
        <f t="shared" ref="J14" si="8">J13/E13-1</f>
        <v>8.3503146021339791E-3</v>
      </c>
      <c r="K14" s="208">
        <f t="shared" ref="K14" si="9">K13/F13-1</f>
        <v>0.15591953110400092</v>
      </c>
      <c r="L14" s="208">
        <f t="shared" ref="L14:S14" si="10">L13/G13-1</f>
        <v>6.0502121985141821E-2</v>
      </c>
      <c r="M14" s="208">
        <f t="shared" si="10"/>
        <v>0.21854819410083448</v>
      </c>
      <c r="N14" s="208">
        <f t="shared" si="10"/>
        <v>0.25821109888297</v>
      </c>
      <c r="O14" s="208">
        <f t="shared" si="10"/>
        <v>0.2415083010397665</v>
      </c>
      <c r="P14" s="208">
        <f t="shared" si="10"/>
        <v>0.19134547719496031</v>
      </c>
      <c r="Q14" s="208">
        <f t="shared" si="10"/>
        <v>0.22630304643279131</v>
      </c>
      <c r="R14" s="208">
        <f t="shared" si="10"/>
        <v>-8.3757299109894379E-2</v>
      </c>
      <c r="S14" s="208">
        <f t="shared" si="10"/>
        <v>-0.20039667734075362</v>
      </c>
    </row>
    <row r="15" spans="1:19">
      <c r="A15" s="238"/>
      <c r="B15" s="112" t="s">
        <v>16</v>
      </c>
      <c r="C15" s="77">
        <v>1345053.1850000001</v>
      </c>
      <c r="D15" s="77">
        <v>1653253.645</v>
      </c>
      <c r="E15" s="77">
        <v>1489361.54</v>
      </c>
      <c r="F15" s="77">
        <v>1517482.62</v>
      </c>
      <c r="G15" s="156">
        <f t="shared" ref="G15:G20" si="11">SUM(C15:F15)</f>
        <v>6005150.9900000002</v>
      </c>
      <c r="H15" s="77">
        <v>1638763.1949999998</v>
      </c>
      <c r="I15" s="77">
        <v>1571684.8449999997</v>
      </c>
      <c r="J15" s="77">
        <v>1616226.8649999998</v>
      </c>
      <c r="K15" s="77">
        <v>1628013.4550000001</v>
      </c>
      <c r="L15" s="156">
        <f>SUM(H15:K15)</f>
        <v>6454688.3599999994</v>
      </c>
      <c r="M15" s="77">
        <v>1717818.5150000001</v>
      </c>
      <c r="N15" s="77">
        <v>1717977.5</v>
      </c>
      <c r="O15" s="77">
        <v>1434471.9550000001</v>
      </c>
      <c r="P15" s="77">
        <v>1580975</v>
      </c>
      <c r="Q15" s="156">
        <f>SUM(M15:P15)</f>
        <v>6451242.9700000007</v>
      </c>
      <c r="R15" s="77">
        <v>1316634.2250000001</v>
      </c>
      <c r="S15" s="77">
        <v>1298902.885</v>
      </c>
    </row>
    <row r="16" spans="1:19">
      <c r="A16" s="238"/>
      <c r="B16" s="112" t="s">
        <v>17</v>
      </c>
      <c r="C16" s="77">
        <v>660805.36749999993</v>
      </c>
      <c r="D16" s="77">
        <v>756453.54749999987</v>
      </c>
      <c r="E16" s="77">
        <v>734642.30299999996</v>
      </c>
      <c r="F16" s="77">
        <v>736510.05799999984</v>
      </c>
      <c r="G16" s="156">
        <f t="shared" si="11"/>
        <v>2888411.2759999996</v>
      </c>
      <c r="H16" s="77">
        <v>737915.23950000014</v>
      </c>
      <c r="I16" s="77">
        <v>728447.12000000023</v>
      </c>
      <c r="J16" s="77">
        <v>670440.93349999993</v>
      </c>
      <c r="K16" s="77">
        <v>620933.06299999962</v>
      </c>
      <c r="L16" s="156">
        <f t="shared" ref="L16:L21" si="12">SUM(H16:K16)</f>
        <v>2757736.3559999997</v>
      </c>
      <c r="M16" s="77">
        <v>697757.71</v>
      </c>
      <c r="N16" s="77">
        <v>718453</v>
      </c>
      <c r="O16" s="77">
        <v>784516.6880000002</v>
      </c>
      <c r="P16" s="77">
        <v>784869.5</v>
      </c>
      <c r="Q16" s="156">
        <f t="shared" ref="Q16:Q21" si="13">SUM(M16:P16)</f>
        <v>2985596.898</v>
      </c>
      <c r="R16" s="77">
        <v>695041.34499999997</v>
      </c>
      <c r="S16" s="77">
        <v>771643.39249999984</v>
      </c>
    </row>
    <row r="17" spans="1:19">
      <c r="A17" s="238"/>
      <c r="B17" s="112" t="s">
        <v>18</v>
      </c>
      <c r="C17" s="77">
        <v>210705.13217599998</v>
      </c>
      <c r="D17" s="77">
        <v>225342.04856450003</v>
      </c>
      <c r="E17" s="77">
        <v>206387.6567235</v>
      </c>
      <c r="F17" s="77">
        <v>209673.13789800002</v>
      </c>
      <c r="G17" s="156">
        <f t="shared" si="11"/>
        <v>852107.97536200006</v>
      </c>
      <c r="H17" s="77">
        <v>209850.14069249996</v>
      </c>
      <c r="I17" s="77">
        <v>176430.76960599999</v>
      </c>
      <c r="J17" s="77">
        <v>149762.67230749998</v>
      </c>
      <c r="K17" s="77">
        <v>259218.24354299987</v>
      </c>
      <c r="L17" s="156">
        <f t="shared" si="12"/>
        <v>795261.82614899974</v>
      </c>
      <c r="M17" s="77">
        <v>249267.0964105</v>
      </c>
      <c r="N17" s="77">
        <v>223221.59999999998</v>
      </c>
      <c r="O17" s="77">
        <v>212228.9110235</v>
      </c>
      <c r="P17" s="77">
        <v>262016.81799999997</v>
      </c>
      <c r="Q17" s="156">
        <f t="shared" si="13"/>
        <v>946734.42543399998</v>
      </c>
      <c r="R17" s="77">
        <v>221626.65</v>
      </c>
      <c r="S17" s="77">
        <v>196687.79690000002</v>
      </c>
    </row>
    <row r="18" spans="1:19">
      <c r="A18" s="238"/>
      <c r="B18" s="112" t="s">
        <v>20</v>
      </c>
      <c r="C18" s="77">
        <v>65462.64</v>
      </c>
      <c r="D18" s="77">
        <v>80710.22</v>
      </c>
      <c r="E18" s="77">
        <v>85388.125</v>
      </c>
      <c r="F18" s="77">
        <v>45221.33</v>
      </c>
      <c r="G18" s="156">
        <f t="shared" si="11"/>
        <v>276782.315</v>
      </c>
      <c r="H18" s="77">
        <v>25719.525000000001</v>
      </c>
      <c r="I18" s="77">
        <v>108994.6535</v>
      </c>
      <c r="J18" s="77">
        <v>92009.95</v>
      </c>
      <c r="K18" s="77">
        <v>84655.290000000037</v>
      </c>
      <c r="L18" s="156">
        <f t="shared" si="12"/>
        <v>311379.41850000003</v>
      </c>
      <c r="M18" s="77">
        <v>84025</v>
      </c>
      <c r="N18" s="77">
        <v>134966.5</v>
      </c>
      <c r="O18" s="77">
        <v>111096.03</v>
      </c>
      <c r="P18" s="77">
        <v>160125</v>
      </c>
      <c r="Q18" s="156">
        <f t="shared" si="13"/>
        <v>490212.53</v>
      </c>
      <c r="R18" s="77">
        <v>106470</v>
      </c>
      <c r="S18" s="77">
        <v>136785.31</v>
      </c>
    </row>
    <row r="19" spans="1:19">
      <c r="A19" s="238"/>
      <c r="B19" s="112" t="s">
        <v>22</v>
      </c>
      <c r="C19" s="77">
        <v>21225.93</v>
      </c>
      <c r="D19" s="77">
        <v>19226.13</v>
      </c>
      <c r="E19" s="77">
        <v>23673.54</v>
      </c>
      <c r="F19" s="77">
        <v>18895.14</v>
      </c>
      <c r="G19" s="156">
        <f t="shared" si="11"/>
        <v>83020.739999999991</v>
      </c>
      <c r="H19" s="77">
        <v>25492.562700000002</v>
      </c>
      <c r="I19" s="77">
        <v>32613.173009999999</v>
      </c>
      <c r="J19" s="77">
        <v>23133.66</v>
      </c>
      <c r="K19" s="77">
        <v>16521.119999999992</v>
      </c>
      <c r="L19" s="156">
        <f>SUM(H19:K19)</f>
        <v>97760.515709999992</v>
      </c>
      <c r="M19" s="77">
        <v>20076.325499999999</v>
      </c>
      <c r="N19" s="77">
        <v>30468.619499999997</v>
      </c>
      <c r="O19" s="77">
        <v>32746.724999999999</v>
      </c>
      <c r="P19" s="77">
        <v>27693.896999999997</v>
      </c>
      <c r="Q19" s="156">
        <f>SUM(M19:P19)</f>
        <v>110985.56699999998</v>
      </c>
      <c r="R19" s="77">
        <v>25651.89</v>
      </c>
      <c r="S19" s="77">
        <v>33472.435754999999</v>
      </c>
    </row>
    <row r="20" spans="1:19">
      <c r="A20" s="238"/>
      <c r="B20" s="112" t="s">
        <v>19</v>
      </c>
      <c r="C20" s="77">
        <v>114916.2</v>
      </c>
      <c r="D20" s="77">
        <v>112958.84999999999</v>
      </c>
      <c r="E20" s="77">
        <v>115538.55</v>
      </c>
      <c r="F20" s="77">
        <v>104482.05</v>
      </c>
      <c r="G20" s="156">
        <f t="shared" si="11"/>
        <v>447895.64999999997</v>
      </c>
      <c r="H20" s="77">
        <v>108997.5</v>
      </c>
      <c r="I20" s="77">
        <v>107113.95</v>
      </c>
      <c r="J20" s="77">
        <v>125587.65</v>
      </c>
      <c r="K20" s="77">
        <v>118550.7</v>
      </c>
      <c r="L20" s="156">
        <f t="shared" si="12"/>
        <v>460249.8</v>
      </c>
      <c r="M20" s="77">
        <v>108410.55</v>
      </c>
      <c r="N20" s="77">
        <v>109780.34999999999</v>
      </c>
      <c r="O20" s="77">
        <v>118687.04999999999</v>
      </c>
      <c r="P20" s="77">
        <v>126530.84999999999</v>
      </c>
      <c r="Q20" s="156">
        <f t="shared" si="13"/>
        <v>463408.79999999993</v>
      </c>
      <c r="R20" s="77">
        <v>123125.7</v>
      </c>
      <c r="S20" s="77">
        <v>111053.09999999999</v>
      </c>
    </row>
    <row r="21" spans="1:19">
      <c r="A21" s="238"/>
      <c r="B21" s="112" t="s">
        <v>245</v>
      </c>
      <c r="C21" s="77"/>
      <c r="D21" s="77"/>
      <c r="E21" s="77"/>
      <c r="F21" s="77"/>
      <c r="G21" s="156">
        <f t="shared" ref="G21" si="14">SUM(C21:F21)</f>
        <v>0</v>
      </c>
      <c r="H21" s="77"/>
      <c r="I21" s="77"/>
      <c r="J21" s="77"/>
      <c r="K21" s="77">
        <v>314793.88535</v>
      </c>
      <c r="L21" s="156">
        <f t="shared" si="12"/>
        <v>314793.88535</v>
      </c>
      <c r="M21" s="77">
        <v>469677.63114999991</v>
      </c>
      <c r="N21" s="77">
        <v>494115.64999999997</v>
      </c>
      <c r="O21" s="77">
        <v>629971.15299999993</v>
      </c>
      <c r="P21" s="77">
        <v>682678.85</v>
      </c>
      <c r="Q21" s="156">
        <f t="shared" si="13"/>
        <v>2276443.2841499997</v>
      </c>
      <c r="R21" s="77">
        <v>578144.58834999986</v>
      </c>
      <c r="S21" s="77">
        <v>193281.45549999998</v>
      </c>
    </row>
    <row r="22" spans="1:19">
      <c r="A22" s="36"/>
      <c r="C22" s="155"/>
      <c r="D22" s="155"/>
      <c r="E22" s="155"/>
      <c r="F22" s="77"/>
      <c r="G22" s="77"/>
      <c r="H22" s="155"/>
      <c r="I22" s="155"/>
      <c r="J22" s="155"/>
      <c r="K22" s="77"/>
      <c r="L22" s="155"/>
      <c r="M22" s="77"/>
      <c r="N22" s="150"/>
      <c r="O22" s="150"/>
      <c r="P22" s="150"/>
      <c r="Q22" s="155"/>
      <c r="R22" s="150"/>
      <c r="S22" s="150"/>
    </row>
    <row r="23" spans="1:19">
      <c r="A23" s="232"/>
      <c r="B23" s="76" t="s">
        <v>214</v>
      </c>
      <c r="C23" s="207"/>
      <c r="D23" s="207"/>
      <c r="E23" s="207"/>
      <c r="F23" s="207"/>
      <c r="G23" s="207"/>
      <c r="H23" s="207"/>
      <c r="I23" s="207"/>
      <c r="J23" s="207"/>
      <c r="K23" s="207"/>
      <c r="L23" s="207"/>
      <c r="M23" s="207"/>
      <c r="N23" s="207"/>
      <c r="O23" s="150"/>
      <c r="P23" s="150"/>
      <c r="Q23" s="207"/>
      <c r="R23" s="150"/>
      <c r="S23" s="150"/>
    </row>
    <row r="24" spans="1:19">
      <c r="A24" s="36"/>
      <c r="B24" s="76" t="s">
        <v>215</v>
      </c>
      <c r="C24" s="155"/>
      <c r="D24" s="155"/>
      <c r="E24" s="155"/>
      <c r="F24" s="155"/>
      <c r="G24" s="155"/>
      <c r="H24" s="155"/>
      <c r="I24" s="155"/>
      <c r="J24" s="155"/>
      <c r="K24" s="155"/>
      <c r="L24" s="155"/>
      <c r="M24" s="155"/>
      <c r="N24" s="150"/>
      <c r="O24" s="150"/>
      <c r="P24" s="150"/>
      <c r="Q24" s="155"/>
      <c r="R24" s="150"/>
      <c r="S24" s="150"/>
    </row>
    <row r="25" spans="1:19">
      <c r="A25" s="36"/>
      <c r="B25" s="76" t="s">
        <v>219</v>
      </c>
      <c r="C25" s="155"/>
      <c r="D25" s="155"/>
      <c r="E25" s="155"/>
      <c r="F25" s="155"/>
      <c r="G25" s="155"/>
      <c r="H25" s="155"/>
      <c r="I25" s="155"/>
      <c r="J25" s="155"/>
      <c r="K25" s="155"/>
      <c r="L25" s="155"/>
      <c r="M25" s="155"/>
      <c r="N25" s="150"/>
      <c r="O25" s="150"/>
      <c r="P25" s="150"/>
      <c r="Q25" s="155"/>
      <c r="R25" s="150"/>
      <c r="S25" s="150"/>
    </row>
    <row r="26" spans="1:19">
      <c r="A26" s="236"/>
      <c r="B26" s="34" t="s">
        <v>218</v>
      </c>
      <c r="C26" s="155"/>
      <c r="D26" s="155"/>
      <c r="E26" s="155"/>
      <c r="F26" s="155"/>
      <c r="G26" s="155"/>
      <c r="H26" s="155"/>
      <c r="I26" s="155"/>
      <c r="J26" s="155"/>
      <c r="K26" s="207"/>
      <c r="L26" s="207"/>
      <c r="M26" s="207"/>
      <c r="N26" s="207"/>
      <c r="O26" s="150"/>
      <c r="P26" s="150"/>
      <c r="Q26" s="207"/>
      <c r="R26" s="150"/>
      <c r="S26" s="150"/>
    </row>
    <row r="27" spans="1:19" s="214" customFormat="1">
      <c r="A27" s="236"/>
      <c r="B27" s="34" t="s">
        <v>246</v>
      </c>
      <c r="C27" s="155"/>
      <c r="D27" s="155"/>
      <c r="E27" s="155"/>
      <c r="F27" s="155"/>
      <c r="G27" s="155"/>
      <c r="H27" s="155"/>
      <c r="I27" s="155"/>
      <c r="J27" s="155"/>
      <c r="K27" s="207"/>
      <c r="L27" s="207"/>
      <c r="M27" s="207"/>
      <c r="N27" s="207"/>
      <c r="O27" s="150"/>
      <c r="P27" s="150"/>
      <c r="Q27" s="207"/>
      <c r="R27" s="150"/>
      <c r="S27" s="150"/>
    </row>
    <row r="28" spans="1:19" s="214" customFormat="1">
      <c r="A28" s="236"/>
      <c r="B28" s="71"/>
      <c r="C28" s="155"/>
      <c r="D28" s="155"/>
      <c r="E28" s="155"/>
      <c r="F28" s="155"/>
      <c r="G28" s="155"/>
      <c r="H28" s="155"/>
      <c r="I28" s="155"/>
      <c r="J28" s="155"/>
      <c r="K28" s="207"/>
      <c r="L28" s="207"/>
      <c r="M28" s="207"/>
      <c r="N28" s="207"/>
      <c r="O28" s="150"/>
      <c r="P28" s="150"/>
      <c r="Q28" s="207"/>
      <c r="R28" s="150"/>
      <c r="S28" s="150"/>
    </row>
    <row r="29" spans="1:19" s="21" customFormat="1">
      <c r="A29" s="235"/>
      <c r="B29" s="79" t="s">
        <v>48</v>
      </c>
      <c r="C29" s="77"/>
      <c r="D29" s="77"/>
      <c r="E29" s="77"/>
      <c r="F29" s="77"/>
      <c r="G29" s="77"/>
      <c r="H29" s="77"/>
      <c r="I29" s="77"/>
      <c r="J29" s="77"/>
      <c r="K29" s="77"/>
      <c r="L29" s="155"/>
      <c r="M29" s="77"/>
      <c r="N29" s="150"/>
      <c r="O29" s="150"/>
      <c r="P29" s="150"/>
      <c r="Q29" s="155"/>
      <c r="R29" s="150"/>
      <c r="S29" s="150"/>
    </row>
    <row r="30" spans="1:19">
      <c r="A30" s="236"/>
      <c r="B30" s="71"/>
      <c r="C30" s="155"/>
      <c r="D30" s="155"/>
      <c r="E30" s="155"/>
      <c r="F30" s="155"/>
      <c r="G30" s="155"/>
      <c r="H30" s="155"/>
      <c r="I30" s="155"/>
      <c r="J30" s="155"/>
      <c r="K30" s="155"/>
      <c r="L30" s="155"/>
      <c r="M30" s="155"/>
      <c r="N30" s="150"/>
      <c r="O30" s="150"/>
      <c r="P30" s="150"/>
      <c r="Q30" s="155"/>
      <c r="R30" s="150"/>
      <c r="S30" s="150"/>
    </row>
    <row r="31" spans="1:19">
      <c r="A31" s="236"/>
      <c r="B31" s="111" t="s">
        <v>221</v>
      </c>
      <c r="C31" s="77">
        <f>SUM(C33:C36)</f>
        <v>166422.79999999999</v>
      </c>
      <c r="D31" s="77">
        <f t="shared" ref="D31:N31" si="15">SUM(D33:D36)</f>
        <v>183417.40000000002</v>
      </c>
      <c r="E31" s="77">
        <f t="shared" si="15"/>
        <v>208016.6</v>
      </c>
      <c r="F31" s="77">
        <f t="shared" si="15"/>
        <v>207474.40000000002</v>
      </c>
      <c r="G31" s="156">
        <f t="shared" si="15"/>
        <v>765331.2</v>
      </c>
      <c r="H31" s="77">
        <f t="shared" si="15"/>
        <v>205423</v>
      </c>
      <c r="I31" s="77">
        <f t="shared" si="15"/>
        <v>178400.9</v>
      </c>
      <c r="J31" s="77">
        <f t="shared" si="15"/>
        <v>210707.4</v>
      </c>
      <c r="K31" s="77">
        <f t="shared" si="15"/>
        <v>150313.94999999995</v>
      </c>
      <c r="L31" s="156">
        <f t="shared" si="15"/>
        <v>744845.25</v>
      </c>
      <c r="M31" s="77">
        <f t="shared" si="15"/>
        <v>150290</v>
      </c>
      <c r="N31" s="77">
        <f t="shared" si="15"/>
        <v>182251.285</v>
      </c>
      <c r="O31" s="77">
        <f t="shared" ref="O31:Q31" si="16">SUM(O33:O36)</f>
        <v>192133.8280141658</v>
      </c>
      <c r="P31" s="77">
        <f t="shared" si="16"/>
        <v>188781</v>
      </c>
      <c r="Q31" s="156">
        <f t="shared" si="16"/>
        <v>713456.11301416578</v>
      </c>
      <c r="R31" s="77">
        <f t="shared" ref="R31" si="17">SUM(R33:R36)</f>
        <v>188781</v>
      </c>
      <c r="S31" s="77">
        <v>338194.45</v>
      </c>
    </row>
    <row r="32" spans="1:19">
      <c r="A32" s="40"/>
      <c r="B32" s="40" t="s">
        <v>47</v>
      </c>
      <c r="C32" s="208">
        <v>2.109649757890919E-2</v>
      </c>
      <c r="D32" s="208">
        <v>-2.1923056003190888E-2</v>
      </c>
      <c r="E32" s="208">
        <v>0.15576156337693448</v>
      </c>
      <c r="F32" s="208">
        <v>0.21510974819819473</v>
      </c>
      <c r="G32" s="208">
        <v>9.1395897396919112E-2</v>
      </c>
      <c r="H32" s="208">
        <f>H31/C31-1</f>
        <v>0.23434409227581798</v>
      </c>
      <c r="I32" s="208">
        <f t="shared" ref="I32" si="18">I31/D31-1</f>
        <v>-2.7350185969270191E-2</v>
      </c>
      <c r="J32" s="208">
        <f t="shared" ref="J32" si="19">J31/E31-1</f>
        <v>1.2935506108647132E-2</v>
      </c>
      <c r="K32" s="208">
        <f t="shared" ref="K32" si="20">K31/F31-1</f>
        <v>-0.27550603833533227</v>
      </c>
      <c r="L32" s="208">
        <f t="shared" ref="L32:S32" si="21">L31/G31-1</f>
        <v>-2.6767430884824694E-2</v>
      </c>
      <c r="M32" s="208">
        <f t="shared" si="21"/>
        <v>-0.26838766837209072</v>
      </c>
      <c r="N32" s="208">
        <f t="shared" si="21"/>
        <v>2.1582766678867715E-2</v>
      </c>
      <c r="O32" s="208">
        <f t="shared" si="21"/>
        <v>-8.8148645874963072E-2</v>
      </c>
      <c r="P32" s="208">
        <f t="shared" si="21"/>
        <v>0.25591137748692017</v>
      </c>
      <c r="Q32" s="208">
        <f t="shared" si="21"/>
        <v>-4.2141823400007161E-2</v>
      </c>
      <c r="R32" s="208">
        <f t="shared" si="21"/>
        <v>0.25611151773238405</v>
      </c>
      <c r="S32" s="208">
        <f t="shared" si="21"/>
        <v>0.85564919336508383</v>
      </c>
    </row>
    <row r="33" spans="1:19">
      <c r="A33" s="237"/>
      <c r="B33" s="73" t="s">
        <v>12</v>
      </c>
      <c r="C33" s="77">
        <v>53534</v>
      </c>
      <c r="D33" s="77">
        <v>58262</v>
      </c>
      <c r="E33" s="158">
        <v>65232</v>
      </c>
      <c r="F33" s="158">
        <v>63311</v>
      </c>
      <c r="G33" s="156">
        <f>SUM(C33:F33)</f>
        <v>240339</v>
      </c>
      <c r="H33" s="77">
        <v>58281</v>
      </c>
      <c r="I33" s="77">
        <v>39548</v>
      </c>
      <c r="J33" s="77">
        <v>70563</v>
      </c>
      <c r="K33" s="77">
        <v>59138</v>
      </c>
      <c r="L33" s="156">
        <f>SUM(H33:K33)</f>
        <v>227530</v>
      </c>
      <c r="M33" s="77">
        <v>57154</v>
      </c>
      <c r="N33" s="77">
        <v>65109</v>
      </c>
      <c r="O33" s="77">
        <v>76305</v>
      </c>
      <c r="P33" s="77">
        <v>73299</v>
      </c>
      <c r="Q33" s="156">
        <f>SUM(M33:P33)</f>
        <v>271867</v>
      </c>
      <c r="R33" s="77">
        <v>73299</v>
      </c>
      <c r="S33" s="77">
        <v>69270</v>
      </c>
    </row>
    <row r="34" spans="1:19">
      <c r="A34" s="237"/>
      <c r="B34" s="73" t="s">
        <v>42</v>
      </c>
      <c r="C34" s="77">
        <v>68220.800000000003</v>
      </c>
      <c r="D34" s="77">
        <v>74542.400000000009</v>
      </c>
      <c r="E34" s="158">
        <v>90521.600000000006</v>
      </c>
      <c r="F34" s="158">
        <v>92974.400000000009</v>
      </c>
      <c r="G34" s="156">
        <f t="shared" ref="G34:G36" si="22">SUM(C34:F34)</f>
        <v>326259.20000000001</v>
      </c>
      <c r="H34" s="77">
        <v>95931</v>
      </c>
      <c r="I34" s="77">
        <v>88383.9</v>
      </c>
      <c r="J34" s="77">
        <v>81470.399999999994</v>
      </c>
      <c r="K34" s="77">
        <v>36997.949999999953</v>
      </c>
      <c r="L34" s="156">
        <f t="shared" ref="L34:L36" si="23">SUM(H34:K34)</f>
        <v>302783.24999999994</v>
      </c>
      <c r="M34" s="77">
        <v>40387</v>
      </c>
      <c r="N34" s="77">
        <v>64363.200000000004</v>
      </c>
      <c r="O34" s="77">
        <v>53296</v>
      </c>
      <c r="P34" s="77">
        <v>46004</v>
      </c>
      <c r="Q34" s="156">
        <f>SUM(M34:P34)</f>
        <v>204050.2</v>
      </c>
      <c r="R34" s="77">
        <v>46004</v>
      </c>
      <c r="S34" s="77">
        <v>130859.85</v>
      </c>
    </row>
    <row r="35" spans="1:19">
      <c r="A35" s="237"/>
      <c r="B35" s="73" t="s">
        <v>15</v>
      </c>
      <c r="C35" s="77">
        <v>37038</v>
      </c>
      <c r="D35" s="77">
        <v>41970</v>
      </c>
      <c r="E35" s="158">
        <v>45051</v>
      </c>
      <c r="F35" s="158">
        <v>40487</v>
      </c>
      <c r="G35" s="156">
        <f t="shared" si="22"/>
        <v>164546</v>
      </c>
      <c r="H35" s="77">
        <v>44599</v>
      </c>
      <c r="I35" s="77">
        <v>41645</v>
      </c>
      <c r="J35" s="77">
        <v>48792</v>
      </c>
      <c r="K35" s="77">
        <v>43578</v>
      </c>
      <c r="L35" s="156">
        <f t="shared" si="23"/>
        <v>178614</v>
      </c>
      <c r="M35" s="77">
        <v>44774</v>
      </c>
      <c r="N35" s="77">
        <v>43441</v>
      </c>
      <c r="O35" s="77">
        <v>52928</v>
      </c>
      <c r="P35" s="77">
        <v>61699</v>
      </c>
      <c r="Q35" s="156">
        <f>SUM(M35:P35)</f>
        <v>202842</v>
      </c>
      <c r="R35" s="77">
        <v>61699</v>
      </c>
      <c r="S35" s="77">
        <v>47737</v>
      </c>
    </row>
    <row r="36" spans="1:19">
      <c r="A36" s="237"/>
      <c r="B36" s="73" t="s">
        <v>13</v>
      </c>
      <c r="C36" s="77">
        <v>7630</v>
      </c>
      <c r="D36" s="77">
        <v>8643</v>
      </c>
      <c r="E36" s="158">
        <v>7212</v>
      </c>
      <c r="F36" s="158">
        <v>10702</v>
      </c>
      <c r="G36" s="156">
        <f t="shared" si="22"/>
        <v>34187</v>
      </c>
      <c r="H36" s="77">
        <v>6612</v>
      </c>
      <c r="I36" s="77">
        <v>8824</v>
      </c>
      <c r="J36" s="77">
        <v>9882</v>
      </c>
      <c r="K36" s="77">
        <v>10600</v>
      </c>
      <c r="L36" s="156">
        <f t="shared" si="23"/>
        <v>35918</v>
      </c>
      <c r="M36" s="77">
        <v>7975</v>
      </c>
      <c r="N36" s="77">
        <v>9338.0849999999991</v>
      </c>
      <c r="O36" s="77">
        <v>9604.8280141657924</v>
      </c>
      <c r="P36" s="77">
        <v>7779</v>
      </c>
      <c r="Q36" s="156">
        <f>SUM(M36:P36)</f>
        <v>34696.913014165795</v>
      </c>
      <c r="R36" s="77">
        <v>7779</v>
      </c>
      <c r="S36" s="77">
        <v>13613.6</v>
      </c>
    </row>
    <row r="37" spans="1:19" s="214" customFormat="1">
      <c r="A37" s="237"/>
      <c r="B37" s="73" t="s">
        <v>213</v>
      </c>
      <c r="C37" s="77"/>
      <c r="D37" s="77"/>
      <c r="E37" s="158"/>
      <c r="F37" s="158"/>
      <c r="G37" s="156"/>
      <c r="H37" s="77"/>
      <c r="I37" s="77"/>
      <c r="J37" s="77"/>
      <c r="K37" s="77"/>
      <c r="L37" s="156"/>
      <c r="M37" s="77"/>
      <c r="N37" s="77"/>
      <c r="O37" s="77"/>
      <c r="P37" s="77"/>
      <c r="Q37" s="156"/>
      <c r="R37" s="77"/>
      <c r="S37" s="77">
        <v>76714</v>
      </c>
    </row>
    <row r="38" spans="1:19">
      <c r="A38" s="36"/>
      <c r="B38" s="74"/>
      <c r="C38" s="77"/>
      <c r="D38" s="77"/>
      <c r="E38" s="77"/>
      <c r="F38" s="77"/>
      <c r="G38" s="77"/>
      <c r="H38" s="77"/>
      <c r="I38" s="77"/>
      <c r="J38" s="77"/>
      <c r="K38" s="77"/>
      <c r="L38" s="93"/>
      <c r="M38" s="77"/>
      <c r="N38" s="150"/>
      <c r="O38" s="150"/>
      <c r="P38" s="150"/>
      <c r="Q38" s="93"/>
      <c r="R38" s="150"/>
      <c r="S38" s="150"/>
    </row>
    <row r="39" spans="1:19">
      <c r="A39" s="36"/>
      <c r="B39" s="74"/>
      <c r="C39" s="77"/>
      <c r="D39" s="77"/>
      <c r="E39" s="77"/>
      <c r="F39" s="77"/>
      <c r="G39" s="155"/>
      <c r="H39" s="77"/>
      <c r="I39" s="77"/>
      <c r="J39" s="77"/>
      <c r="K39" s="77"/>
      <c r="L39" s="155"/>
      <c r="M39" s="77"/>
      <c r="N39" s="150"/>
      <c r="O39" s="150"/>
      <c r="P39" s="150"/>
      <c r="Q39" s="155"/>
      <c r="R39" s="150"/>
      <c r="S39" s="150"/>
    </row>
    <row r="40" spans="1:19">
      <c r="A40" s="236"/>
      <c r="B40" s="111" t="s">
        <v>222</v>
      </c>
      <c r="C40" s="77">
        <f>SUM(C42:C48)</f>
        <v>189910.59999999998</v>
      </c>
      <c r="D40" s="77">
        <f t="shared" ref="D40:N40" si="24">SUM(D42:D48)</f>
        <v>226573.80000000002</v>
      </c>
      <c r="E40" s="77">
        <f t="shared" si="24"/>
        <v>208161.65</v>
      </c>
      <c r="F40" s="77">
        <f t="shared" si="24"/>
        <v>217518</v>
      </c>
      <c r="G40" s="156">
        <f t="shared" si="24"/>
        <v>842164.05</v>
      </c>
      <c r="H40" s="77">
        <f t="shared" si="24"/>
        <v>229314.34999999998</v>
      </c>
      <c r="I40" s="77">
        <f t="shared" si="24"/>
        <v>221113.2</v>
      </c>
      <c r="J40" s="77">
        <f t="shared" si="24"/>
        <v>206592.19999999998</v>
      </c>
      <c r="K40" s="77">
        <f t="shared" si="24"/>
        <v>216068.34999999998</v>
      </c>
      <c r="L40" s="156">
        <f t="shared" si="24"/>
        <v>873088.1</v>
      </c>
      <c r="M40" s="77">
        <f t="shared" si="24"/>
        <v>230006.9</v>
      </c>
      <c r="N40" s="77">
        <f t="shared" si="24"/>
        <v>232479.8</v>
      </c>
      <c r="O40" s="77">
        <f t="shared" ref="O40:P40" si="25">SUM(O42:O48)</f>
        <v>213972.6</v>
      </c>
      <c r="P40" s="77">
        <f t="shared" si="25"/>
        <v>243005.85000000003</v>
      </c>
      <c r="Q40" s="156">
        <f>SUM(Q42:Q48)</f>
        <v>919465.15</v>
      </c>
      <c r="R40" s="77">
        <f t="shared" ref="R40" si="26">SUM(R42:R48)</f>
        <v>243005.85000000003</v>
      </c>
      <c r="S40" s="77">
        <v>217051.55</v>
      </c>
    </row>
    <row r="41" spans="1:19">
      <c r="A41" s="232"/>
      <c r="B41" s="40" t="s">
        <v>47</v>
      </c>
      <c r="C41" s="208">
        <v>-0.15030182959021698</v>
      </c>
      <c r="D41" s="208">
        <v>-1.6056505558772804E-2</v>
      </c>
      <c r="E41" s="208">
        <v>-2.1330187723423655E-2</v>
      </c>
      <c r="F41" s="208">
        <v>-2.0249188667520457E-3</v>
      </c>
      <c r="G41" s="208">
        <v>-4.7791767976905875E-2</v>
      </c>
      <c r="H41" s="208">
        <f>H40/C40-1</f>
        <v>0.20748578541692786</v>
      </c>
      <c r="I41" s="208">
        <f t="shared" ref="I41" si="27">I40/D40-1</f>
        <v>-2.4100756574679028E-2</v>
      </c>
      <c r="J41" s="208">
        <f t="shared" ref="J41" si="28">J40/E40-1</f>
        <v>-7.5395732114922343E-3</v>
      </c>
      <c r="K41" s="208">
        <f t="shared" ref="K41" si="29">K40/F40-1</f>
        <v>-6.6645059259464734E-3</v>
      </c>
      <c r="L41" s="208">
        <f t="shared" ref="L41:S41" si="30">L40/G40-1</f>
        <v>3.6719745992481956E-2</v>
      </c>
      <c r="M41" s="208">
        <f t="shared" si="30"/>
        <v>3.0200901077495068E-3</v>
      </c>
      <c r="N41" s="208">
        <f t="shared" si="30"/>
        <v>5.1406248021375278E-2</v>
      </c>
      <c r="O41" s="208">
        <f t="shared" si="30"/>
        <v>3.5724485241940496E-2</v>
      </c>
      <c r="P41" s="208">
        <f t="shared" si="30"/>
        <v>0.12467119779458713</v>
      </c>
      <c r="Q41" s="208">
        <f t="shared" si="30"/>
        <v>5.311840809650259E-2</v>
      </c>
      <c r="R41" s="208">
        <f t="shared" si="30"/>
        <v>5.6515478448690093E-2</v>
      </c>
      <c r="S41" s="208">
        <f t="shared" si="30"/>
        <v>-6.6363830319881578E-2</v>
      </c>
    </row>
    <row r="42" spans="1:19">
      <c r="A42" s="238"/>
      <c r="B42" s="112" t="s">
        <v>16</v>
      </c>
      <c r="C42" s="77">
        <v>123232.5</v>
      </c>
      <c r="D42" s="77">
        <v>148976.5</v>
      </c>
      <c r="E42" s="77">
        <v>133547</v>
      </c>
      <c r="F42" s="77">
        <v>136370.5</v>
      </c>
      <c r="G42" s="156">
        <f>SUM(C42:F42)</f>
        <v>542126.5</v>
      </c>
      <c r="H42" s="158">
        <v>151373</v>
      </c>
      <c r="I42" s="77">
        <v>143194</v>
      </c>
      <c r="J42" s="77">
        <v>140459.5</v>
      </c>
      <c r="K42" s="77">
        <v>148421.5</v>
      </c>
      <c r="L42" s="156">
        <f>SUM(H42:K42)</f>
        <v>583448</v>
      </c>
      <c r="M42" s="77">
        <v>157799</v>
      </c>
      <c r="N42" s="77">
        <v>154809</v>
      </c>
      <c r="O42" s="77">
        <v>134583.5</v>
      </c>
      <c r="P42" s="77">
        <v>156541</v>
      </c>
      <c r="Q42" s="156">
        <f>SUM(M42:P42)</f>
        <v>603732.5</v>
      </c>
      <c r="R42" s="77">
        <v>156541</v>
      </c>
      <c r="S42" s="77">
        <v>137797</v>
      </c>
    </row>
    <row r="43" spans="1:19">
      <c r="A43" s="238"/>
      <c r="B43" s="112" t="s">
        <v>17</v>
      </c>
      <c r="C43" s="77">
        <v>51779</v>
      </c>
      <c r="D43" s="77">
        <v>61972.5</v>
      </c>
      <c r="E43" s="77">
        <v>58603</v>
      </c>
      <c r="F43" s="77">
        <v>65227.5</v>
      </c>
      <c r="G43" s="156">
        <f t="shared" ref="G43:G48" si="31">SUM(C43:F43)</f>
        <v>237582</v>
      </c>
      <c r="H43" s="158">
        <v>62614</v>
      </c>
      <c r="I43" s="77">
        <v>63743.5</v>
      </c>
      <c r="J43" s="77">
        <v>53235.5</v>
      </c>
      <c r="K43" s="77">
        <v>48485</v>
      </c>
      <c r="L43" s="156">
        <f t="shared" ref="L43:L48" si="32">SUM(H43:K43)</f>
        <v>228078</v>
      </c>
      <c r="M43" s="77">
        <v>55175</v>
      </c>
      <c r="N43" s="77">
        <v>60289</v>
      </c>
      <c r="O43" s="77">
        <v>63110</v>
      </c>
      <c r="P43" s="77">
        <v>65803</v>
      </c>
      <c r="Q43" s="156">
        <f>SUM(M43:P43)</f>
        <v>244377</v>
      </c>
      <c r="R43" s="77">
        <v>65803</v>
      </c>
      <c r="S43" s="77">
        <v>64371</v>
      </c>
    </row>
    <row r="44" spans="1:19">
      <c r="A44" s="238"/>
      <c r="B44" s="112" t="s">
        <v>18</v>
      </c>
      <c r="C44" s="77">
        <v>7606.5499999999993</v>
      </c>
      <c r="D44" s="77">
        <v>8045.45</v>
      </c>
      <c r="E44" s="77">
        <v>7003.8499999999995</v>
      </c>
      <c r="F44" s="77">
        <v>7921.5499999999993</v>
      </c>
      <c r="G44" s="156">
        <f t="shared" si="31"/>
        <v>30577.399999999998</v>
      </c>
      <c r="H44" s="158">
        <v>6677.2999999999993</v>
      </c>
      <c r="I44" s="77">
        <v>6233.5</v>
      </c>
      <c r="J44" s="77">
        <v>3884.2999999999997</v>
      </c>
      <c r="K44" s="77">
        <v>8333.15</v>
      </c>
      <c r="L44" s="156">
        <f t="shared" si="32"/>
        <v>25128.25</v>
      </c>
      <c r="M44" s="77">
        <v>7841.7499999999991</v>
      </c>
      <c r="N44" s="77">
        <v>7960.0499999999993</v>
      </c>
      <c r="O44" s="77">
        <v>6346.9</v>
      </c>
      <c r="P44" s="77">
        <v>9216.1999999999989</v>
      </c>
      <c r="Q44" s="156">
        <f>SUM(M44:P44)</f>
        <v>31364.899999999994</v>
      </c>
      <c r="R44" s="77">
        <v>9216.1999999999989</v>
      </c>
      <c r="S44" s="77">
        <v>5785.15</v>
      </c>
    </row>
    <row r="45" spans="1:19">
      <c r="A45" s="238"/>
      <c r="B45" s="112" t="s">
        <v>20</v>
      </c>
      <c r="C45" s="77">
        <v>0</v>
      </c>
      <c r="D45" s="77">
        <v>0</v>
      </c>
      <c r="E45" s="77">
        <v>0</v>
      </c>
      <c r="F45" s="77">
        <v>0</v>
      </c>
      <c r="G45" s="156">
        <f t="shared" si="31"/>
        <v>0</v>
      </c>
      <c r="H45" s="158">
        <v>0</v>
      </c>
      <c r="I45" s="77">
        <v>0</v>
      </c>
      <c r="J45" s="77">
        <v>0</v>
      </c>
      <c r="K45" s="77">
        <v>0</v>
      </c>
      <c r="L45" s="156">
        <f t="shared" si="32"/>
        <v>0</v>
      </c>
      <c r="M45" s="77">
        <v>0</v>
      </c>
      <c r="N45" s="77">
        <v>0</v>
      </c>
      <c r="O45" s="77">
        <v>0</v>
      </c>
      <c r="P45" s="77">
        <v>0</v>
      </c>
      <c r="Q45" s="156">
        <f t="shared" ref="Q45:Q48" si="33">SUM(M45:P45)</f>
        <v>0</v>
      </c>
      <c r="R45" s="77">
        <v>0</v>
      </c>
      <c r="S45" s="77">
        <v>0</v>
      </c>
    </row>
    <row r="46" spans="1:19">
      <c r="A46" s="238"/>
      <c r="B46" s="112" t="s">
        <v>22</v>
      </c>
      <c r="C46" s="77">
        <v>0</v>
      </c>
      <c r="D46" s="77">
        <v>0</v>
      </c>
      <c r="E46" s="77">
        <v>0</v>
      </c>
      <c r="F46" s="77">
        <v>0</v>
      </c>
      <c r="G46" s="156">
        <f t="shared" si="31"/>
        <v>0</v>
      </c>
      <c r="H46" s="158">
        <v>0</v>
      </c>
      <c r="I46" s="77">
        <v>0</v>
      </c>
      <c r="J46" s="77">
        <v>0</v>
      </c>
      <c r="K46" s="77">
        <v>0</v>
      </c>
      <c r="L46" s="156">
        <f t="shared" si="32"/>
        <v>0</v>
      </c>
      <c r="M46" s="77">
        <v>0</v>
      </c>
      <c r="N46" s="77">
        <v>0</v>
      </c>
      <c r="O46" s="77">
        <v>0</v>
      </c>
      <c r="P46" s="77">
        <v>0</v>
      </c>
      <c r="Q46" s="156">
        <f>SUM(M46:P46)</f>
        <v>0</v>
      </c>
      <c r="R46" s="77">
        <v>0</v>
      </c>
      <c r="S46" s="77">
        <v>0</v>
      </c>
    </row>
    <row r="47" spans="1:19">
      <c r="A47" s="238"/>
      <c r="B47" s="112" t="s">
        <v>19</v>
      </c>
      <c r="C47" s="77">
        <v>7292.55</v>
      </c>
      <c r="D47" s="77">
        <v>7579.3499999999995</v>
      </c>
      <c r="E47" s="77">
        <v>9007.7999999999993</v>
      </c>
      <c r="F47" s="77">
        <v>7998.45</v>
      </c>
      <c r="G47" s="156">
        <f t="shared" si="31"/>
        <v>31878.149999999998</v>
      </c>
      <c r="H47" s="158">
        <v>8650.0499999999993</v>
      </c>
      <c r="I47" s="77">
        <v>7942.2</v>
      </c>
      <c r="J47" s="77">
        <v>9012.9</v>
      </c>
      <c r="K47" s="77">
        <v>8800.7999999999993</v>
      </c>
      <c r="L47" s="156">
        <f t="shared" si="32"/>
        <v>34405.949999999997</v>
      </c>
      <c r="M47" s="77">
        <v>8113.5</v>
      </c>
      <c r="N47" s="77">
        <v>7751.5499999999993</v>
      </c>
      <c r="O47" s="77">
        <v>8381.6999999999989</v>
      </c>
      <c r="P47" s="77">
        <v>9768.4499999999989</v>
      </c>
      <c r="Q47" s="156">
        <f>SUM(M47:P47)</f>
        <v>34015.199999999997</v>
      </c>
      <c r="R47" s="77">
        <v>9768.4499999999989</v>
      </c>
      <c r="S47" s="77">
        <v>8366.5499999999993</v>
      </c>
    </row>
    <row r="48" spans="1:19">
      <c r="A48" s="238"/>
      <c r="B48" s="112" t="s">
        <v>220</v>
      </c>
      <c r="C48" s="77">
        <v>0</v>
      </c>
      <c r="D48" s="77">
        <v>0</v>
      </c>
      <c r="E48" s="77">
        <v>0</v>
      </c>
      <c r="F48" s="77">
        <v>0</v>
      </c>
      <c r="G48" s="156">
        <f t="shared" si="31"/>
        <v>0</v>
      </c>
      <c r="H48" s="158">
        <v>0</v>
      </c>
      <c r="I48" s="77">
        <v>0</v>
      </c>
      <c r="J48" s="77">
        <v>0</v>
      </c>
      <c r="K48" s="77">
        <v>2027.8999999999999</v>
      </c>
      <c r="L48" s="156">
        <f t="shared" si="32"/>
        <v>2027.8999999999999</v>
      </c>
      <c r="M48" s="77">
        <v>1077.6499999999999</v>
      </c>
      <c r="N48" s="77">
        <v>1670.1999999999998</v>
      </c>
      <c r="O48" s="77">
        <v>1550.5</v>
      </c>
      <c r="P48" s="77">
        <v>1677.1999999999998</v>
      </c>
      <c r="Q48" s="156">
        <f t="shared" si="33"/>
        <v>5975.5499999999993</v>
      </c>
      <c r="R48" s="77">
        <v>1677.1999999999998</v>
      </c>
      <c r="S48" s="77">
        <v>731.84999999999991</v>
      </c>
    </row>
    <row r="49" spans="1:14">
      <c r="A49" s="28"/>
      <c r="B49" s="78"/>
    </row>
    <row r="50" spans="1:14">
      <c r="A50" s="214"/>
      <c r="B50" s="76" t="s">
        <v>214</v>
      </c>
    </row>
    <row r="51" spans="1:14">
      <c r="A51" s="76"/>
      <c r="B51" s="76" t="s">
        <v>215</v>
      </c>
    </row>
    <row r="52" spans="1:14">
      <c r="B52" s="76" t="s">
        <v>219</v>
      </c>
      <c r="C52" s="135"/>
      <c r="D52" s="135"/>
      <c r="E52" s="135"/>
      <c r="F52" s="135"/>
      <c r="G52" s="135"/>
      <c r="H52" s="135"/>
      <c r="I52" s="135"/>
      <c r="J52" s="135"/>
      <c r="K52" s="135"/>
      <c r="L52" s="135"/>
      <c r="M52" s="135"/>
      <c r="N52" s="135"/>
    </row>
    <row r="53" spans="1:14">
      <c r="B53" s="34" t="s">
        <v>218</v>
      </c>
    </row>
  </sheetData>
  <hyperlinks>
    <hyperlink ref="B1" location="SMSAAM!A1" display="INICIO"/>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zoomScale="85" zoomScaleNormal="85" workbookViewId="0">
      <pane xSplit="2" ySplit="1" topLeftCell="C2" activePane="bottomRight" state="frozen"/>
      <selection activeCell="L24" sqref="L23:L24"/>
      <selection pane="topRight" activeCell="L24" sqref="L23:L24"/>
      <selection pane="bottomLeft" activeCell="L24" sqref="L23:L24"/>
      <selection pane="bottomRight" activeCell="B1" sqref="B1"/>
    </sheetView>
  </sheetViews>
  <sheetFormatPr baseColWidth="10" defaultRowHeight="15" outlineLevelCol="1"/>
  <cols>
    <col min="1" max="1" width="5.7109375" style="1" customWidth="1"/>
    <col min="2" max="2" width="42.140625" style="34" customWidth="1"/>
    <col min="3" max="6" width="11" style="172" hidden="1" customWidth="1" outlineLevel="1"/>
    <col min="7" max="7" width="11" style="172" customWidth="1" collapsed="1"/>
    <col min="8" max="11" width="11" style="172" hidden="1" customWidth="1" outlineLevel="1"/>
    <col min="12" max="12" width="11" style="172" customWidth="1" collapsed="1"/>
    <col min="13" max="13" width="11" style="172" customWidth="1"/>
    <col min="14" max="15" width="11.42578125" style="138"/>
    <col min="16" max="16384" width="11.42578125" style="1"/>
  </cols>
  <sheetData>
    <row r="1" spans="1:19" ht="18.95" customHeight="1">
      <c r="B1" s="129" t="s">
        <v>88</v>
      </c>
      <c r="C1" s="43" t="s">
        <v>1</v>
      </c>
      <c r="D1" s="43" t="s">
        <v>2</v>
      </c>
      <c r="E1" s="43" t="s">
        <v>3</v>
      </c>
      <c r="F1" s="43" t="s">
        <v>4</v>
      </c>
      <c r="G1" s="44">
        <v>2014</v>
      </c>
      <c r="H1" s="43" t="s">
        <v>5</v>
      </c>
      <c r="I1" s="43" t="s">
        <v>6</v>
      </c>
      <c r="J1" s="43" t="s">
        <v>7</v>
      </c>
      <c r="K1" s="43" t="s">
        <v>8</v>
      </c>
      <c r="L1" s="44">
        <v>2015</v>
      </c>
      <c r="M1" s="43" t="s">
        <v>9</v>
      </c>
      <c r="N1" s="43" t="s">
        <v>61</v>
      </c>
      <c r="O1" s="43" t="s">
        <v>68</v>
      </c>
      <c r="P1" s="43" t="s">
        <v>69</v>
      </c>
      <c r="Q1" s="44">
        <v>2016</v>
      </c>
      <c r="R1" s="43" t="s">
        <v>210</v>
      </c>
      <c r="S1" s="43" t="s">
        <v>223</v>
      </c>
    </row>
    <row r="2" spans="1:19" s="9" customFormat="1">
      <c r="B2" s="70"/>
      <c r="C2" s="70"/>
      <c r="D2" s="70"/>
      <c r="E2" s="70"/>
      <c r="F2" s="70"/>
      <c r="G2" s="70"/>
      <c r="H2" s="70"/>
      <c r="I2" s="70"/>
      <c r="J2" s="70"/>
      <c r="K2" s="70"/>
      <c r="L2" s="70"/>
      <c r="M2" s="70"/>
      <c r="N2" s="141"/>
      <c r="O2" s="141"/>
      <c r="P2" s="141"/>
      <c r="Q2" s="70"/>
      <c r="R2" s="141"/>
      <c r="S2" s="141"/>
    </row>
    <row r="3" spans="1:19" s="9" customFormat="1">
      <c r="B3" s="36"/>
      <c r="C3" s="208"/>
      <c r="D3" s="208"/>
      <c r="E3" s="208"/>
      <c r="F3" s="208"/>
      <c r="G3" s="208"/>
      <c r="H3" s="208"/>
      <c r="I3" s="208"/>
      <c r="J3" s="208"/>
      <c r="K3" s="208"/>
      <c r="L3" s="208"/>
      <c r="M3" s="208"/>
      <c r="N3" s="141"/>
      <c r="O3" s="141"/>
      <c r="P3" s="141"/>
      <c r="Q3" s="208"/>
      <c r="R3" s="141"/>
      <c r="S3" s="141"/>
    </row>
    <row r="4" spans="1:19" s="9" customFormat="1">
      <c r="A4" s="42"/>
      <c r="B4" s="46" t="s">
        <v>185</v>
      </c>
      <c r="C4" s="77"/>
      <c r="D4" s="77"/>
      <c r="E4" s="77"/>
      <c r="F4" s="159"/>
      <c r="G4" s="159"/>
      <c r="H4" s="77"/>
      <c r="I4" s="77"/>
      <c r="J4" s="77"/>
      <c r="K4" s="77"/>
      <c r="L4" s="159"/>
      <c r="M4" s="77"/>
      <c r="N4" s="141"/>
      <c r="O4" s="141"/>
      <c r="P4" s="141"/>
      <c r="Q4" s="159"/>
      <c r="R4" s="141"/>
      <c r="S4" s="141"/>
    </row>
    <row r="5" spans="1:19">
      <c r="A5" s="36"/>
      <c r="B5" s="72" t="s">
        <v>189</v>
      </c>
      <c r="C5" s="158">
        <v>523343</v>
      </c>
      <c r="D5" s="158">
        <v>754602</v>
      </c>
      <c r="E5" s="158">
        <v>803254.67999999993</v>
      </c>
      <c r="F5" s="159">
        <v>786605</v>
      </c>
      <c r="G5" s="160">
        <f>SUM(C5:F5)</f>
        <v>2867804.6799999997</v>
      </c>
      <c r="H5" s="158">
        <v>997144</v>
      </c>
      <c r="I5" s="158">
        <v>892000.08540477464</v>
      </c>
      <c r="J5" s="158">
        <v>679583.5880468965</v>
      </c>
      <c r="K5" s="158">
        <v>629992.91745977011</v>
      </c>
      <c r="L5" s="160">
        <f>SUM(H5:K5)</f>
        <v>3198720.5909114415</v>
      </c>
      <c r="M5" s="158">
        <v>629902.34792999993</v>
      </c>
      <c r="N5" s="158">
        <v>434626.13851233333</v>
      </c>
      <c r="O5" s="158">
        <v>211778.15036999999</v>
      </c>
      <c r="P5" s="158">
        <v>239535.76506000001</v>
      </c>
      <c r="Q5" s="160">
        <f>SUM(M5:P5)</f>
        <v>1515842.4018723331</v>
      </c>
      <c r="R5" s="158">
        <v>447120.50336000003</v>
      </c>
      <c r="S5" s="158">
        <v>654332</v>
      </c>
    </row>
    <row r="6" spans="1:19">
      <c r="A6" s="237"/>
      <c r="B6" s="73" t="s">
        <v>45</v>
      </c>
      <c r="C6" s="161">
        <v>-1.1474715476196828E-2</v>
      </c>
      <c r="D6" s="161">
        <v>0.75145783643353603</v>
      </c>
      <c r="E6" s="161">
        <v>4.4383128140027397</v>
      </c>
      <c r="F6" s="161">
        <v>4.6849710585788236</v>
      </c>
      <c r="G6" s="162">
        <v>1.3010017501709923</v>
      </c>
      <c r="H6" s="161">
        <f t="shared" ref="H6:S6" si="0">H5/C5-1</f>
        <v>0.90533550654159889</v>
      </c>
      <c r="I6" s="161">
        <f t="shared" si="0"/>
        <v>0.18208020308026573</v>
      </c>
      <c r="J6" s="161">
        <f t="shared" si="0"/>
        <v>-0.15396249163852171</v>
      </c>
      <c r="K6" s="161">
        <f t="shared" si="0"/>
        <v>-0.1990987630897717</v>
      </c>
      <c r="L6" s="162">
        <f t="shared" si="0"/>
        <v>0.11538997520271921</v>
      </c>
      <c r="M6" s="161">
        <f t="shared" si="0"/>
        <v>-0.3682934983011481</v>
      </c>
      <c r="N6" s="161">
        <f t="shared" si="0"/>
        <v>-0.51275101244513077</v>
      </c>
      <c r="O6" s="161">
        <f t="shared" si="0"/>
        <v>-0.68837071098399494</v>
      </c>
      <c r="P6" s="161">
        <f t="shared" si="0"/>
        <v>-0.61978022542563549</v>
      </c>
      <c r="Q6" s="162">
        <f>Q5/L5-1</f>
        <v>-0.52610978083571536</v>
      </c>
      <c r="R6" s="161">
        <f t="shared" si="0"/>
        <v>-0.2901748900772666</v>
      </c>
      <c r="S6" s="161">
        <f t="shared" si="0"/>
        <v>0.50550540342486117</v>
      </c>
    </row>
    <row r="7" spans="1:19">
      <c r="A7" s="237"/>
      <c r="B7" s="38"/>
      <c r="C7" s="208"/>
      <c r="D7" s="208"/>
      <c r="E7" s="208"/>
      <c r="F7" s="208"/>
      <c r="G7" s="208"/>
      <c r="H7" s="208"/>
      <c r="I7" s="208"/>
      <c r="J7" s="208"/>
      <c r="K7" s="208"/>
      <c r="L7" s="208"/>
      <c r="M7" s="208"/>
      <c r="N7" s="208"/>
      <c r="O7" s="208"/>
      <c r="P7" s="208"/>
      <c r="Q7" s="208"/>
      <c r="R7" s="208"/>
      <c r="S7" s="208"/>
    </row>
    <row r="8" spans="1:19">
      <c r="A8" s="36"/>
      <c r="B8" s="72" t="s">
        <v>190</v>
      </c>
      <c r="C8" s="158">
        <v>177799</v>
      </c>
      <c r="D8" s="158">
        <v>188035.6</v>
      </c>
      <c r="E8" s="158">
        <v>194999.2</v>
      </c>
      <c r="F8" s="159">
        <v>175918</v>
      </c>
      <c r="G8" s="160">
        <f>SUM(C8:F8)</f>
        <v>736751.8</v>
      </c>
      <c r="H8" s="158">
        <v>204684</v>
      </c>
      <c r="I8" s="158">
        <v>186603.9</v>
      </c>
      <c r="J8" s="158">
        <v>202931.82</v>
      </c>
      <c r="K8" s="158">
        <v>193129</v>
      </c>
      <c r="L8" s="160">
        <f>SUM(H8:K8)</f>
        <v>787348.72</v>
      </c>
      <c r="M8" s="158">
        <v>188408</v>
      </c>
      <c r="N8" s="158">
        <v>173004.3</v>
      </c>
      <c r="O8" s="158">
        <v>186254.31</v>
      </c>
      <c r="P8" s="158">
        <v>198961.51</v>
      </c>
      <c r="Q8" s="160">
        <f>SUM(M8:P8)</f>
        <v>746628.12</v>
      </c>
      <c r="R8" s="158">
        <v>149224.95000000001</v>
      </c>
      <c r="S8" s="158">
        <v>110858</v>
      </c>
    </row>
    <row r="9" spans="1:19">
      <c r="A9" s="237"/>
      <c r="B9" s="73" t="s">
        <v>45</v>
      </c>
      <c r="C9" s="161">
        <v>7.1847008351471287E-2</v>
      </c>
      <c r="D9" s="161">
        <v>9.5950355854151903E-2</v>
      </c>
      <c r="E9" s="161">
        <v>5.1617200027432419E-2</v>
      </c>
      <c r="F9" s="161">
        <v>9.7717999995408089E-3</v>
      </c>
      <c r="G9" s="162">
        <v>5.6884748554506537E-2</v>
      </c>
      <c r="H9" s="161">
        <f t="shared" ref="H9:S9" si="1">H8/C8-1</f>
        <v>0.15121007429738076</v>
      </c>
      <c r="I9" s="161">
        <f t="shared" si="1"/>
        <v>-7.6139837349948891E-3</v>
      </c>
      <c r="J9" s="161">
        <f t="shared" si="1"/>
        <v>4.0680269457515683E-2</v>
      </c>
      <c r="K9" s="161">
        <f t="shared" si="1"/>
        <v>9.7835355108630173E-2</v>
      </c>
      <c r="L9" s="162">
        <f t="shared" si="1"/>
        <v>6.867566526474711E-2</v>
      </c>
      <c r="M9" s="161">
        <f t="shared" si="1"/>
        <v>-7.9517695569756297E-2</v>
      </c>
      <c r="N9" s="161">
        <f t="shared" si="1"/>
        <v>-7.2879505733802974E-2</v>
      </c>
      <c r="O9" s="161">
        <f t="shared" si="1"/>
        <v>-8.2182823768101043E-2</v>
      </c>
      <c r="P9" s="161">
        <f t="shared" si="1"/>
        <v>3.0200073525985305E-2</v>
      </c>
      <c r="Q9" s="162">
        <f>Q8/L8-1</f>
        <v>-5.1718633644314504E-2</v>
      </c>
      <c r="R9" s="161">
        <f t="shared" si="1"/>
        <v>-0.20796914143773082</v>
      </c>
      <c r="S9" s="161">
        <f t="shared" si="1"/>
        <v>-0.35921823908423078</v>
      </c>
    </row>
    <row r="10" spans="1:19">
      <c r="A10" s="237"/>
      <c r="B10" s="38"/>
      <c r="C10" s="208"/>
      <c r="D10" s="208"/>
      <c r="E10" s="208"/>
      <c r="F10" s="208"/>
      <c r="G10" s="208"/>
      <c r="H10" s="208"/>
      <c r="I10" s="208"/>
      <c r="J10" s="208"/>
      <c r="K10" s="208"/>
      <c r="L10" s="208"/>
      <c r="M10" s="208"/>
      <c r="N10" s="208"/>
      <c r="O10" s="208"/>
      <c r="P10" s="208"/>
      <c r="Q10" s="208"/>
      <c r="R10" s="208"/>
      <c r="S10" s="208"/>
    </row>
    <row r="11" spans="1:19">
      <c r="A11" s="36"/>
      <c r="B11" s="72" t="s">
        <v>191</v>
      </c>
      <c r="C11" s="158">
        <v>12055</v>
      </c>
      <c r="D11" s="158">
        <v>10131</v>
      </c>
      <c r="E11" s="158">
        <v>10331</v>
      </c>
      <c r="F11" s="159">
        <v>10363</v>
      </c>
      <c r="G11" s="160">
        <f>SUM(C11:F11)</f>
        <v>42880</v>
      </c>
      <c r="H11" s="158">
        <v>13147</v>
      </c>
      <c r="I11" s="158">
        <v>10691</v>
      </c>
      <c r="J11" s="158">
        <v>10916</v>
      </c>
      <c r="K11" s="158">
        <v>9976</v>
      </c>
      <c r="L11" s="160">
        <f>SUM(H11:K11)</f>
        <v>44730</v>
      </c>
      <c r="M11" s="158">
        <v>10132</v>
      </c>
      <c r="N11" s="158">
        <v>8157</v>
      </c>
      <c r="O11" s="158">
        <v>6937</v>
      </c>
      <c r="P11" s="158">
        <v>6521</v>
      </c>
      <c r="Q11" s="160">
        <f>SUM(M11:P11)</f>
        <v>31747</v>
      </c>
      <c r="R11" s="158">
        <v>7757</v>
      </c>
      <c r="S11" s="158">
        <v>6471</v>
      </c>
    </row>
    <row r="12" spans="1:19" s="9" customFormat="1">
      <c r="A12" s="237"/>
      <c r="B12" s="73" t="s">
        <v>45</v>
      </c>
      <c r="C12" s="161">
        <v>0.19320993764228445</v>
      </c>
      <c r="D12" s="161">
        <v>6.1575131592015442E-3</v>
      </c>
      <c r="E12" s="161">
        <v>9.5081619673521356E-2</v>
      </c>
      <c r="F12" s="161">
        <v>0.38932832819412799</v>
      </c>
      <c r="G12" s="162">
        <v>0.15688655065425605</v>
      </c>
      <c r="H12" s="161">
        <f t="shared" ref="H12:P12" si="2">H11/C11-1</f>
        <v>9.058481957693898E-2</v>
      </c>
      <c r="I12" s="161">
        <f t="shared" si="2"/>
        <v>5.5275885894778387E-2</v>
      </c>
      <c r="J12" s="161">
        <f t="shared" si="2"/>
        <v>5.6625689671861323E-2</v>
      </c>
      <c r="K12" s="161">
        <f t="shared" si="2"/>
        <v>-3.7344398340248941E-2</v>
      </c>
      <c r="L12" s="162">
        <f t="shared" si="2"/>
        <v>4.3143656716417844E-2</v>
      </c>
      <c r="M12" s="161">
        <f t="shared" si="2"/>
        <v>-0.22932988514489994</v>
      </c>
      <c r="N12" s="161">
        <f t="shared" si="2"/>
        <v>-0.23702179403236368</v>
      </c>
      <c r="O12" s="161">
        <f t="shared" si="2"/>
        <v>-0.36451080982044703</v>
      </c>
      <c r="P12" s="161">
        <f t="shared" si="2"/>
        <v>-0.34633119486768249</v>
      </c>
      <c r="Q12" s="162">
        <f>Q11/L11-1</f>
        <v>-0.29025262687234521</v>
      </c>
      <c r="R12" s="161">
        <f t="shared" ref="R12:S12" si="3">R11/M11-1</f>
        <v>-0.23440584287406241</v>
      </c>
      <c r="S12" s="161">
        <f t="shared" si="3"/>
        <v>-0.2066936373666789</v>
      </c>
    </row>
    <row r="13" spans="1:19" s="9" customFormat="1">
      <c r="A13" s="237"/>
      <c r="B13" s="38"/>
      <c r="C13" s="208"/>
      <c r="D13" s="208"/>
      <c r="E13" s="208"/>
      <c r="F13" s="208"/>
      <c r="G13" s="208"/>
      <c r="H13" s="208"/>
      <c r="I13" s="208"/>
      <c r="J13" s="208"/>
      <c r="K13" s="208"/>
      <c r="L13" s="208"/>
      <c r="M13" s="208"/>
      <c r="N13" s="208"/>
      <c r="O13" s="208"/>
      <c r="P13" s="208"/>
      <c r="Q13" s="208"/>
      <c r="R13" s="208"/>
      <c r="S13" s="208"/>
    </row>
    <row r="14" spans="1:19">
      <c r="A14" s="232"/>
      <c r="B14" s="76" t="s">
        <v>174</v>
      </c>
    </row>
    <row r="15" spans="1:19">
      <c r="A15" s="232"/>
      <c r="B15" s="76" t="s">
        <v>46</v>
      </c>
    </row>
  </sheetData>
  <hyperlinks>
    <hyperlink ref="B1" location="SMSAAM!A1" display="INICIO"/>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2"/>
  <sheetViews>
    <sheetView showGridLines="0" zoomScale="85" zoomScaleNormal="85" workbookViewId="0">
      <pane xSplit="2" ySplit="4" topLeftCell="C5" activePane="bottomRight" state="frozen"/>
      <selection pane="topRight" activeCell="C1" sqref="C1"/>
      <selection pane="bottomLeft" activeCell="A6" sqref="A6"/>
      <selection pane="bottomRight" activeCell="B2" sqref="B2"/>
    </sheetView>
  </sheetViews>
  <sheetFormatPr baseColWidth="10" defaultRowHeight="15" outlineLevelCol="1"/>
  <cols>
    <col min="1" max="1" width="5.7109375" style="1" customWidth="1"/>
    <col min="2" max="2" width="38.7109375" style="34" customWidth="1"/>
    <col min="3" max="5" width="11.42578125" style="15" hidden="1" customWidth="1" outlineLevel="1"/>
    <col min="6" max="6" width="11.42578125" style="15" customWidth="1" collapsed="1"/>
    <col min="7" max="9" width="11.42578125" style="15" hidden="1" customWidth="1" outlineLevel="1"/>
    <col min="10" max="10" width="11.42578125" style="15" customWidth="1" collapsed="1"/>
    <col min="11" max="11" width="11.42578125" style="15" customWidth="1"/>
    <col min="12" max="13" width="11.42578125" style="138"/>
    <col min="14" max="16384" width="11.42578125" style="1"/>
  </cols>
  <sheetData>
    <row r="2" spans="1:16">
      <c r="B2" s="129" t="s">
        <v>88</v>
      </c>
      <c r="C2" s="219"/>
      <c r="D2" s="219"/>
      <c r="E2" s="219"/>
      <c r="F2" s="219"/>
      <c r="G2" s="219"/>
      <c r="H2" s="219"/>
      <c r="I2" s="219"/>
      <c r="J2" s="219"/>
      <c r="K2" s="219"/>
    </row>
    <row r="3" spans="1:16">
      <c r="C3" s="57"/>
      <c r="D3" s="57"/>
      <c r="E3" s="57"/>
      <c r="F3" s="57"/>
      <c r="G3" s="57"/>
      <c r="H3" s="57"/>
      <c r="I3" s="57"/>
      <c r="J3" s="57"/>
      <c r="K3" s="57"/>
    </row>
    <row r="4" spans="1:16" ht="38.1" customHeight="1">
      <c r="A4" s="128"/>
      <c r="B4" s="128" t="s">
        <v>144</v>
      </c>
      <c r="C4" s="102" t="s">
        <v>1</v>
      </c>
      <c r="D4" s="102" t="s">
        <v>2</v>
      </c>
      <c r="E4" s="102" t="s">
        <v>3</v>
      </c>
      <c r="F4" s="102" t="s">
        <v>4</v>
      </c>
      <c r="G4" s="102" t="s">
        <v>5</v>
      </c>
      <c r="H4" s="102" t="s">
        <v>6</v>
      </c>
      <c r="I4" s="102" t="s">
        <v>7</v>
      </c>
      <c r="J4" s="102" t="s">
        <v>8</v>
      </c>
      <c r="K4" s="102" t="s">
        <v>9</v>
      </c>
      <c r="L4" s="102" t="s">
        <v>61</v>
      </c>
      <c r="M4" s="102" t="s">
        <v>68</v>
      </c>
      <c r="N4" s="102" t="s">
        <v>69</v>
      </c>
      <c r="O4" s="102" t="s">
        <v>210</v>
      </c>
      <c r="P4" s="102" t="s">
        <v>223</v>
      </c>
    </row>
    <row r="5" spans="1:16" s="29" customFormat="1">
      <c r="A5" s="237"/>
      <c r="B5" s="49"/>
      <c r="C5" s="218"/>
      <c r="D5" s="218"/>
      <c r="E5" s="218"/>
      <c r="F5" s="218"/>
      <c r="G5" s="218"/>
      <c r="H5" s="218"/>
      <c r="I5" s="218"/>
      <c r="J5" s="218"/>
      <c r="K5" s="218"/>
      <c r="L5" s="138"/>
      <c r="M5" s="138"/>
      <c r="N5" s="218"/>
      <c r="O5" s="138"/>
      <c r="P5" s="138"/>
    </row>
    <row r="6" spans="1:16" s="29" customFormat="1">
      <c r="A6" s="231"/>
      <c r="B6" s="126" t="s">
        <v>0</v>
      </c>
      <c r="C6" s="15"/>
      <c r="D6" s="15"/>
      <c r="E6" s="15"/>
      <c r="F6" s="15"/>
      <c r="G6" s="15"/>
      <c r="H6" s="15"/>
      <c r="I6" s="15"/>
      <c r="J6" s="15"/>
      <c r="K6" s="15"/>
      <c r="L6" s="15"/>
      <c r="M6" s="15"/>
      <c r="N6" s="15"/>
      <c r="O6" s="15"/>
      <c r="P6" s="15"/>
    </row>
    <row r="7" spans="1:16" s="29" customFormat="1">
      <c r="A7" s="239"/>
      <c r="B7" s="51" t="s">
        <v>192</v>
      </c>
      <c r="C7" s="217">
        <f t="shared" ref="C7:L7" si="0">C12+C17</f>
        <v>300260.65178132232</v>
      </c>
      <c r="D7" s="217">
        <f t="shared" si="0"/>
        <v>335224.38922282215</v>
      </c>
      <c r="E7" s="217">
        <f t="shared" si="0"/>
        <v>358879.09012767195</v>
      </c>
      <c r="F7" s="156">
        <f t="shared" si="0"/>
        <v>362257.50101948786</v>
      </c>
      <c r="G7" s="217">
        <f t="shared" si="0"/>
        <v>349202.22626456356</v>
      </c>
      <c r="H7" s="217">
        <f t="shared" si="0"/>
        <v>376784.22534132563</v>
      </c>
      <c r="I7" s="217">
        <f t="shared" si="0"/>
        <v>402579.74540390261</v>
      </c>
      <c r="J7" s="156">
        <f t="shared" si="0"/>
        <v>486596.91191598645</v>
      </c>
      <c r="K7" s="216">
        <f t="shared" si="0"/>
        <v>504987.83292693319</v>
      </c>
      <c r="L7" s="216">
        <f t="shared" si="0"/>
        <v>551701.4764646783</v>
      </c>
      <c r="M7" s="216">
        <f t="shared" ref="M7:N7" si="1">M12+M17</f>
        <v>539033.31762481888</v>
      </c>
      <c r="N7" s="156">
        <f t="shared" si="1"/>
        <v>520000.792922728</v>
      </c>
      <c r="O7" s="216">
        <f t="shared" ref="O7" si="2">O12+O17</f>
        <v>596122.14728522499</v>
      </c>
      <c r="P7" s="216">
        <v>494072.76298764889</v>
      </c>
    </row>
    <row r="8" spans="1:16" s="29" customFormat="1">
      <c r="A8" s="239"/>
      <c r="B8" s="51" t="s">
        <v>193</v>
      </c>
      <c r="C8" s="217">
        <f t="shared" ref="C8:L8" si="3">C13+C18</f>
        <v>88414.862959999999</v>
      </c>
      <c r="D8" s="217">
        <f t="shared" si="3"/>
        <v>86804.15</v>
      </c>
      <c r="E8" s="217">
        <f t="shared" si="3"/>
        <v>84940.207214499998</v>
      </c>
      <c r="F8" s="156">
        <f t="shared" si="3"/>
        <v>87730.593131000001</v>
      </c>
      <c r="G8" s="217">
        <f t="shared" si="3"/>
        <v>86386.177105499999</v>
      </c>
      <c r="H8" s="217">
        <f t="shared" si="3"/>
        <v>85145.678970500012</v>
      </c>
      <c r="I8" s="217">
        <f t="shared" si="3"/>
        <v>83823.192772000009</v>
      </c>
      <c r="J8" s="156">
        <f t="shared" si="3"/>
        <v>75953.82644199999</v>
      </c>
      <c r="K8" s="216">
        <f t="shared" si="3"/>
        <v>74034.885083500005</v>
      </c>
      <c r="L8" s="216">
        <f t="shared" si="3"/>
        <v>71299.815983499997</v>
      </c>
      <c r="M8" s="216">
        <f t="shared" ref="M8:N8" si="4">M13+M18</f>
        <v>69479.7230155</v>
      </c>
      <c r="N8" s="156">
        <f t="shared" si="4"/>
        <v>67235.165273999999</v>
      </c>
      <c r="O8" s="216">
        <f t="shared" ref="O8" si="5">O13+O18</f>
        <v>68952.020495999997</v>
      </c>
      <c r="P8" s="216">
        <v>68736.600339700002</v>
      </c>
    </row>
    <row r="9" spans="1:16" s="29" customFormat="1">
      <c r="A9" s="239"/>
      <c r="B9" s="51" t="s">
        <v>194</v>
      </c>
      <c r="C9" s="217">
        <f t="shared" ref="C9:L9" si="6">C14+C19</f>
        <v>65398.216579241045</v>
      </c>
      <c r="D9" s="217">
        <f t="shared" si="6"/>
        <v>77370.084763676379</v>
      </c>
      <c r="E9" s="217">
        <f t="shared" si="6"/>
        <v>100563.56722592372</v>
      </c>
      <c r="F9" s="156">
        <f t="shared" si="6"/>
        <v>118795.9301519303</v>
      </c>
      <c r="G9" s="217">
        <f t="shared" si="6"/>
        <v>117837.67938931601</v>
      </c>
      <c r="H9" s="217">
        <f t="shared" si="6"/>
        <v>102164.56746299827</v>
      </c>
      <c r="I9" s="217">
        <f t="shared" si="6"/>
        <v>111202.04509664606</v>
      </c>
      <c r="J9" s="156">
        <f t="shared" si="6"/>
        <v>177061.71115945431</v>
      </c>
      <c r="K9" s="216">
        <f t="shared" si="6"/>
        <v>173938.67848922982</v>
      </c>
      <c r="L9" s="216">
        <f t="shared" si="6"/>
        <v>197372.82594421718</v>
      </c>
      <c r="M9" s="216">
        <f t="shared" ref="M9:N9" si="7">M14+M19</f>
        <v>211839.83387163159</v>
      </c>
      <c r="N9" s="156">
        <f t="shared" si="7"/>
        <v>209079.2222864863</v>
      </c>
      <c r="O9" s="216">
        <f t="shared" ref="O9" si="8">O14+O19</f>
        <v>197812.27844678651</v>
      </c>
      <c r="P9" s="216">
        <v>261056.0194466699</v>
      </c>
    </row>
    <row r="10" spans="1:16" s="29" customFormat="1">
      <c r="A10" s="237"/>
      <c r="B10" s="49"/>
      <c r="C10" s="172"/>
      <c r="D10" s="172"/>
      <c r="E10" s="172"/>
      <c r="F10" s="172"/>
      <c r="G10" s="172"/>
      <c r="H10" s="172"/>
      <c r="I10" s="172"/>
      <c r="J10" s="172"/>
      <c r="K10" s="172"/>
      <c r="L10" s="138"/>
      <c r="M10" s="138"/>
      <c r="N10" s="172"/>
      <c r="O10" s="138"/>
      <c r="P10" s="138"/>
    </row>
    <row r="11" spans="1:16" s="29" customFormat="1">
      <c r="A11" s="231"/>
      <c r="B11" s="126" t="s">
        <v>185</v>
      </c>
      <c r="C11" s="172"/>
      <c r="D11" s="172"/>
      <c r="E11" s="172"/>
      <c r="F11" s="172"/>
      <c r="G11" s="172"/>
      <c r="H11" s="172"/>
      <c r="I11" s="172"/>
      <c r="J11" s="172"/>
      <c r="K11" s="172"/>
      <c r="L11" s="138"/>
      <c r="M11" s="138"/>
      <c r="N11" s="172"/>
      <c r="O11" s="138"/>
      <c r="P11" s="138"/>
    </row>
    <row r="12" spans="1:16">
      <c r="A12" s="239"/>
      <c r="B12" s="51" t="s">
        <v>192</v>
      </c>
      <c r="C12" s="217">
        <f>Balance!C14+Balance!C18</f>
        <v>192317</v>
      </c>
      <c r="D12" s="217">
        <f>Balance!D14+Balance!D18</f>
        <v>232503</v>
      </c>
      <c r="E12" s="217">
        <f>Balance!E14+Balance!E18</f>
        <v>190833</v>
      </c>
      <c r="F12" s="156">
        <f>Balance!F14+Balance!F18</f>
        <v>190160</v>
      </c>
      <c r="G12" s="217">
        <f>Balance!G14+Balance!G18</f>
        <v>186134</v>
      </c>
      <c r="H12" s="217">
        <f>Balance!H14+Balance!H18</f>
        <v>214936</v>
      </c>
      <c r="I12" s="217">
        <f>Balance!I14+Balance!I18</f>
        <v>208385</v>
      </c>
      <c r="J12" s="156">
        <f>Balance!J14+Balance!J18</f>
        <v>211801</v>
      </c>
      <c r="K12" s="216">
        <f>Balance!K14+Balance!K18</f>
        <v>221996</v>
      </c>
      <c r="L12" s="216">
        <f>Balance!L14+Balance!L18</f>
        <v>251422</v>
      </c>
      <c r="M12" s="216">
        <f>Balance!M14+Balance!M18</f>
        <v>246347</v>
      </c>
      <c r="N12" s="156">
        <f>Balance!N14+Balance!N18</f>
        <v>240991</v>
      </c>
      <c r="O12" s="216">
        <f>Balance!O14+Balance!O18</f>
        <v>321612</v>
      </c>
      <c r="P12" s="216">
        <f>Balance!P14+Balance!P18</f>
        <v>324237</v>
      </c>
    </row>
    <row r="13" spans="1:16">
      <c r="A13" s="239"/>
      <c r="B13" s="51" t="s">
        <v>193</v>
      </c>
      <c r="C13" s="217">
        <f>Balance!C15+Balance!C19</f>
        <v>45005</v>
      </c>
      <c r="D13" s="217">
        <f>Balance!D15+Balance!D19</f>
        <v>44039</v>
      </c>
      <c r="E13" s="217">
        <f>Balance!E15+Balance!E19</f>
        <v>43372</v>
      </c>
      <c r="F13" s="156">
        <f>Balance!F15+Balance!F19</f>
        <v>42424</v>
      </c>
      <c r="G13" s="217">
        <f>Balance!G15+Balance!G19</f>
        <v>41798</v>
      </c>
      <c r="H13" s="217">
        <f>Balance!H15+Balance!H19</f>
        <v>41310</v>
      </c>
      <c r="I13" s="217">
        <f>Balance!I15+Balance!I19</f>
        <v>40754</v>
      </c>
      <c r="J13" s="156">
        <f>Balance!J15+Balance!J19</f>
        <v>33675</v>
      </c>
      <c r="K13" s="216">
        <f>Balance!K15+Balance!K19</f>
        <v>32539</v>
      </c>
      <c r="L13" s="216">
        <f>Balance!L15+Balance!L19</f>
        <v>30889</v>
      </c>
      <c r="M13" s="216">
        <f>Balance!M15+Balance!M19</f>
        <v>29548</v>
      </c>
      <c r="N13" s="156">
        <f>Balance!N15+Balance!N19</f>
        <v>28144</v>
      </c>
      <c r="O13" s="216">
        <f>Balance!O15+Balance!O19</f>
        <v>30456</v>
      </c>
      <c r="P13" s="216">
        <f>Balance!P15+Balance!P19</f>
        <v>30960</v>
      </c>
    </row>
    <row r="14" spans="1:16">
      <c r="A14" s="239"/>
      <c r="B14" s="51" t="s">
        <v>194</v>
      </c>
      <c r="C14" s="217">
        <f>Balance!C6</f>
        <v>34853</v>
      </c>
      <c r="D14" s="217">
        <f>Balance!D6</f>
        <v>40515</v>
      </c>
      <c r="E14" s="217">
        <f>Balance!E6</f>
        <v>55482</v>
      </c>
      <c r="F14" s="156">
        <f>Balance!F6</f>
        <v>44915</v>
      </c>
      <c r="G14" s="217">
        <f>Balance!G6</f>
        <v>47077</v>
      </c>
      <c r="H14" s="217">
        <f>Balance!H6</f>
        <v>44469</v>
      </c>
      <c r="I14" s="217">
        <f>Balance!I6</f>
        <v>66008</v>
      </c>
      <c r="J14" s="156">
        <f>Balance!J6</f>
        <v>113380</v>
      </c>
      <c r="K14" s="216">
        <f>Balance!K6</f>
        <v>111376</v>
      </c>
      <c r="L14" s="216">
        <f>Balance!L6</f>
        <v>112897</v>
      </c>
      <c r="M14" s="216">
        <f>Balance!M6</f>
        <v>107898</v>
      </c>
      <c r="N14" s="156">
        <f>Balance!N6</f>
        <v>143029</v>
      </c>
      <c r="O14" s="216">
        <f>Balance!O6</f>
        <v>148043</v>
      </c>
      <c r="P14" s="216">
        <f>Balance!P6</f>
        <v>229625</v>
      </c>
    </row>
    <row r="15" spans="1:16">
      <c r="A15" s="36"/>
      <c r="C15" s="138"/>
      <c r="D15" s="138"/>
      <c r="E15" s="138"/>
      <c r="F15" s="150"/>
      <c r="G15" s="138"/>
      <c r="H15" s="138"/>
      <c r="I15" s="138"/>
      <c r="J15" s="150"/>
      <c r="K15" s="138"/>
      <c r="N15" s="150"/>
      <c r="O15" s="138"/>
      <c r="P15" s="138"/>
    </row>
    <row r="16" spans="1:16">
      <c r="A16" s="231"/>
      <c r="B16" s="126" t="s">
        <v>187</v>
      </c>
      <c r="C16" s="138"/>
      <c r="D16" s="138"/>
      <c r="E16" s="138"/>
      <c r="F16" s="150"/>
      <c r="G16" s="138"/>
      <c r="H16" s="138"/>
      <c r="I16" s="138"/>
      <c r="J16" s="150"/>
      <c r="K16" s="138"/>
      <c r="N16" s="150"/>
      <c r="O16" s="138"/>
      <c r="P16" s="138"/>
    </row>
    <row r="17" spans="1:16">
      <c r="A17" s="239"/>
      <c r="B17" s="51" t="s">
        <v>192</v>
      </c>
      <c r="C17" s="217">
        <v>107943.65178132229</v>
      </c>
      <c r="D17" s="217">
        <v>102721.38922282215</v>
      </c>
      <c r="E17" s="217">
        <v>168046.09012767198</v>
      </c>
      <c r="F17" s="156">
        <v>172097.50101948789</v>
      </c>
      <c r="G17" s="217">
        <v>163068.22626456356</v>
      </c>
      <c r="H17" s="217">
        <v>161848.22534132565</v>
      </c>
      <c r="I17" s="217">
        <v>194194.74540390263</v>
      </c>
      <c r="J17" s="156">
        <v>274795.91191598645</v>
      </c>
      <c r="K17" s="215">
        <v>282991.83292693319</v>
      </c>
      <c r="L17" s="216">
        <v>300279.4764646783</v>
      </c>
      <c r="M17" s="216">
        <v>292686.31762481888</v>
      </c>
      <c r="N17" s="156">
        <v>279009.792922728</v>
      </c>
      <c r="O17" s="216">
        <v>274510.14728522499</v>
      </c>
      <c r="P17" s="216">
        <v>169835.76298764889</v>
      </c>
    </row>
    <row r="18" spans="1:16">
      <c r="A18" s="239"/>
      <c r="B18" s="51" t="s">
        <v>193</v>
      </c>
      <c r="C18" s="217">
        <v>43409.862960000006</v>
      </c>
      <c r="D18" s="217">
        <v>42765.15</v>
      </c>
      <c r="E18" s="217">
        <v>41568.207214499998</v>
      </c>
      <c r="F18" s="156">
        <v>45306.593131000001</v>
      </c>
      <c r="G18" s="217">
        <v>44588.177105499999</v>
      </c>
      <c r="H18" s="217">
        <v>43835.678970500005</v>
      </c>
      <c r="I18" s="10">
        <v>43069.192772000002</v>
      </c>
      <c r="J18" s="156">
        <v>42278.826441999998</v>
      </c>
      <c r="K18" s="215">
        <v>41495.885083499998</v>
      </c>
      <c r="L18" s="215">
        <v>40410.815983499997</v>
      </c>
      <c r="M18" s="215">
        <v>39931.7230155</v>
      </c>
      <c r="N18" s="156">
        <v>39091.165273999999</v>
      </c>
      <c r="O18" s="215">
        <v>38496.020495999997</v>
      </c>
      <c r="P18" s="215">
        <v>37776.600339700009</v>
      </c>
    </row>
    <row r="19" spans="1:16">
      <c r="A19" s="239"/>
      <c r="B19" s="51" t="s">
        <v>194</v>
      </c>
      <c r="C19" s="217">
        <v>30545.216579241045</v>
      </c>
      <c r="D19" s="217">
        <v>36855.084763676379</v>
      </c>
      <c r="E19" s="217">
        <v>45081.567225923718</v>
      </c>
      <c r="F19" s="156">
        <v>73880.930151930297</v>
      </c>
      <c r="G19" s="217">
        <v>70760.679389316007</v>
      </c>
      <c r="H19" s="217">
        <v>57695.56746299826</v>
      </c>
      <c r="I19" s="217">
        <v>45194.045096646063</v>
      </c>
      <c r="J19" s="156">
        <v>63681.711159454295</v>
      </c>
      <c r="K19" s="216">
        <v>62562.678489229809</v>
      </c>
      <c r="L19" s="216">
        <v>84475.825944217184</v>
      </c>
      <c r="M19" s="216">
        <v>103941.83387163159</v>
      </c>
      <c r="N19" s="156">
        <v>66050.2222864863</v>
      </c>
      <c r="O19" s="216">
        <v>49769.278446786499</v>
      </c>
      <c r="P19" s="216">
        <v>31431.019446669903</v>
      </c>
    </row>
    <row r="20" spans="1:16">
      <c r="A20" s="36"/>
      <c r="F20" s="138"/>
      <c r="G20" s="138"/>
      <c r="H20" s="138"/>
      <c r="I20" s="138"/>
      <c r="J20" s="138"/>
      <c r="L20" s="15"/>
      <c r="M20" s="141"/>
    </row>
    <row r="21" spans="1:16">
      <c r="A21" s="232"/>
      <c r="B21" s="76" t="s">
        <v>174</v>
      </c>
      <c r="D21" s="217"/>
      <c r="E21" s="217"/>
      <c r="F21" s="217"/>
      <c r="G21" s="217"/>
      <c r="H21" s="217"/>
      <c r="I21" s="217"/>
      <c r="J21" s="217"/>
      <c r="K21" s="217"/>
      <c r="L21" s="217"/>
      <c r="M21" s="217"/>
      <c r="N21" s="217"/>
    </row>
    <row r="22" spans="1:16">
      <c r="B22" s="34" t="s">
        <v>243</v>
      </c>
    </row>
  </sheetData>
  <hyperlinks>
    <hyperlink ref="B2" location="SMSAAM!A1" display="INICIO"/>
  </hyperlinks>
  <pageMargins left="0.70866141732283472" right="0.70866141732283472" top="0.74803149606299213" bottom="0.74803149606299213" header="0.31496062992125984" footer="0.31496062992125984"/>
  <pageSetup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65"/>
  <sheetViews>
    <sheetView showGridLines="0" zoomScale="85" zoomScaleNormal="85" workbookViewId="0">
      <selection activeCell="B2" sqref="B2"/>
    </sheetView>
  </sheetViews>
  <sheetFormatPr baseColWidth="10" defaultColWidth="11.42578125" defaultRowHeight="15"/>
  <cols>
    <col min="1" max="1" width="5.7109375" style="214" customWidth="1"/>
    <col min="2" max="2" width="23.28515625" style="34" customWidth="1"/>
    <col min="3" max="3" width="11.42578125" style="34" customWidth="1"/>
    <col min="4" max="4" width="36" style="34" customWidth="1"/>
    <col min="5" max="6" width="12.7109375" style="34" customWidth="1"/>
    <col min="7" max="7" width="28.42578125" style="34" customWidth="1"/>
    <col min="8" max="8" width="51.28515625" style="34" bestFit="1" customWidth="1"/>
    <col min="9" max="16384" width="11.42578125" style="214"/>
  </cols>
  <sheetData>
    <row r="2" spans="2:8">
      <c r="B2" s="226" t="s">
        <v>88</v>
      </c>
      <c r="C2" s="69"/>
      <c r="D2" s="69"/>
      <c r="E2" s="69"/>
      <c r="F2" s="69"/>
      <c r="G2" s="69"/>
      <c r="H2" s="69"/>
    </row>
    <row r="3" spans="2:8">
      <c r="B3" s="69"/>
      <c r="C3" s="69"/>
      <c r="D3" s="69"/>
      <c r="E3" s="69"/>
      <c r="F3" s="69"/>
      <c r="G3" s="69"/>
      <c r="H3" s="69"/>
    </row>
    <row r="4" spans="2:8">
      <c r="B4" s="80" t="s">
        <v>89</v>
      </c>
      <c r="C4" s="69"/>
      <c r="D4" s="69"/>
      <c r="E4" s="69"/>
      <c r="F4" s="69"/>
      <c r="G4" s="69"/>
      <c r="H4" s="69"/>
    </row>
    <row r="5" spans="2:8">
      <c r="B5" s="69"/>
      <c r="C5" s="69"/>
      <c r="D5" s="69"/>
      <c r="E5" s="69"/>
      <c r="F5" s="69"/>
      <c r="G5" s="69"/>
      <c r="H5" s="69"/>
    </row>
    <row r="6" spans="2:8">
      <c r="B6" s="69"/>
      <c r="C6" s="69"/>
      <c r="D6" s="69"/>
      <c r="E6" s="69"/>
      <c r="F6" s="69"/>
      <c r="G6" s="69"/>
      <c r="H6" s="69"/>
    </row>
    <row r="7" spans="2:8">
      <c r="B7" s="81" t="s">
        <v>90</v>
      </c>
      <c r="C7" s="82"/>
      <c r="D7" s="250" t="s">
        <v>23</v>
      </c>
      <c r="E7" s="250"/>
      <c r="F7" s="250"/>
      <c r="G7" s="69"/>
      <c r="H7" s="69"/>
    </row>
    <row r="8" spans="2:8">
      <c r="B8" s="83" t="s">
        <v>91</v>
      </c>
      <c r="C8" s="84"/>
      <c r="D8" s="84" t="s">
        <v>92</v>
      </c>
      <c r="E8" s="84"/>
      <c r="F8" s="85"/>
      <c r="G8" s="69"/>
      <c r="H8" s="69"/>
    </row>
    <row r="9" spans="2:8">
      <c r="B9" s="86" t="s">
        <v>74</v>
      </c>
      <c r="C9" s="87"/>
      <c r="D9" s="87" t="s">
        <v>93</v>
      </c>
      <c r="E9" s="87"/>
      <c r="F9" s="88"/>
      <c r="G9" s="69"/>
      <c r="H9" s="69"/>
    </row>
    <row r="10" spans="2:8">
      <c r="B10" s="83" t="s">
        <v>75</v>
      </c>
      <c r="C10" s="84"/>
      <c r="D10" s="84" t="s">
        <v>94</v>
      </c>
      <c r="E10" s="84"/>
      <c r="F10" s="85"/>
      <c r="G10" s="69"/>
      <c r="H10" s="69"/>
    </row>
    <row r="11" spans="2:8">
      <c r="B11" s="69"/>
      <c r="C11" s="69"/>
      <c r="D11" s="69"/>
      <c r="E11" s="69"/>
      <c r="F11" s="69"/>
      <c r="G11" s="69"/>
      <c r="H11" s="69"/>
    </row>
    <row r="12" spans="2:8">
      <c r="B12" s="69"/>
      <c r="C12" s="69"/>
      <c r="D12" s="69"/>
      <c r="E12" s="69"/>
      <c r="F12" s="69"/>
      <c r="G12" s="69"/>
      <c r="H12" s="69"/>
    </row>
    <row r="13" spans="2:8">
      <c r="B13" s="89" t="s">
        <v>95</v>
      </c>
      <c r="C13" s="90"/>
      <c r="D13" s="90"/>
      <c r="E13" s="90"/>
      <c r="F13" s="90"/>
      <c r="G13" s="90"/>
      <c r="H13" s="90"/>
    </row>
    <row r="15" spans="2:8">
      <c r="B15" s="224" t="s">
        <v>96</v>
      </c>
      <c r="C15" s="224"/>
      <c r="D15" s="224"/>
      <c r="E15" s="224"/>
      <c r="F15" s="91" t="s">
        <v>11</v>
      </c>
      <c r="G15" s="224" t="s">
        <v>97</v>
      </c>
      <c r="H15" s="224"/>
    </row>
    <row r="16" spans="2:8">
      <c r="B16" s="90" t="s">
        <v>62</v>
      </c>
      <c r="C16" s="90"/>
      <c r="D16" s="90"/>
      <c r="E16" s="92" t="s">
        <v>98</v>
      </c>
      <c r="F16" s="93">
        <v>0.51</v>
      </c>
      <c r="G16" s="92" t="s">
        <v>99</v>
      </c>
      <c r="H16" s="92"/>
    </row>
    <row r="17" spans="2:8">
      <c r="B17" s="90" t="s">
        <v>63</v>
      </c>
      <c r="C17" s="90"/>
      <c r="D17" s="90"/>
      <c r="E17" s="92" t="s">
        <v>98</v>
      </c>
      <c r="F17" s="93">
        <v>0.51</v>
      </c>
      <c r="G17" s="92" t="s">
        <v>100</v>
      </c>
      <c r="H17" s="92"/>
    </row>
    <row r="18" spans="2:8">
      <c r="B18" s="90" t="s">
        <v>64</v>
      </c>
      <c r="C18" s="90"/>
      <c r="D18" s="90"/>
      <c r="E18" s="92" t="s">
        <v>98</v>
      </c>
      <c r="F18" s="93">
        <v>0.51</v>
      </c>
      <c r="G18" s="92" t="s">
        <v>100</v>
      </c>
      <c r="H18" s="92"/>
    </row>
    <row r="19" spans="2:8">
      <c r="B19" s="90" t="s">
        <v>21</v>
      </c>
      <c r="C19" s="90"/>
      <c r="D19" s="92"/>
      <c r="E19" s="92" t="s">
        <v>98</v>
      </c>
      <c r="F19" s="93">
        <v>1</v>
      </c>
      <c r="G19" s="92" t="s">
        <v>73</v>
      </c>
      <c r="H19" s="92"/>
    </row>
    <row r="20" spans="2:8">
      <c r="B20" s="90" t="s">
        <v>25</v>
      </c>
      <c r="C20" s="90"/>
      <c r="D20" s="92"/>
      <c r="E20" s="92" t="s">
        <v>98</v>
      </c>
      <c r="F20" s="93">
        <v>1</v>
      </c>
      <c r="G20" s="92" t="s">
        <v>101</v>
      </c>
      <c r="H20" s="92"/>
    </row>
    <row r="21" spans="2:8">
      <c r="B21" s="90" t="s">
        <v>26</v>
      </c>
      <c r="C21" s="90"/>
      <c r="D21" s="90"/>
      <c r="E21" s="92" t="s">
        <v>98</v>
      </c>
      <c r="F21" s="93">
        <v>1</v>
      </c>
      <c r="G21" s="92" t="s">
        <v>73</v>
      </c>
      <c r="H21" s="92"/>
    </row>
    <row r="22" spans="2:8">
      <c r="B22" s="92" t="s">
        <v>27</v>
      </c>
      <c r="C22" s="92"/>
      <c r="D22" s="90"/>
      <c r="E22" s="92" t="s">
        <v>98</v>
      </c>
      <c r="F22" s="93">
        <v>0.7</v>
      </c>
      <c r="G22" s="92" t="s">
        <v>73</v>
      </c>
      <c r="H22" s="92"/>
    </row>
    <row r="23" spans="2:8">
      <c r="B23" s="92" t="s">
        <v>28</v>
      </c>
      <c r="C23" s="92"/>
      <c r="D23" s="94"/>
      <c r="E23" s="92" t="s">
        <v>98</v>
      </c>
      <c r="F23" s="93">
        <v>1</v>
      </c>
      <c r="G23" s="92" t="s">
        <v>73</v>
      </c>
      <c r="H23" s="90"/>
    </row>
    <row r="24" spans="2:8">
      <c r="B24" s="94" t="s">
        <v>29</v>
      </c>
      <c r="C24" s="94"/>
      <c r="D24" s="94"/>
      <c r="E24" s="92" t="s">
        <v>98</v>
      </c>
      <c r="F24" s="93">
        <v>1</v>
      </c>
      <c r="G24" s="92" t="s">
        <v>73</v>
      </c>
      <c r="H24" s="92"/>
    </row>
    <row r="25" spans="2:8">
      <c r="B25" s="90" t="s">
        <v>65</v>
      </c>
      <c r="C25" s="90"/>
      <c r="D25" s="94"/>
      <c r="E25" s="92" t="s">
        <v>102</v>
      </c>
      <c r="F25" s="93">
        <v>0.5</v>
      </c>
      <c r="G25" s="92" t="s">
        <v>99</v>
      </c>
      <c r="H25" s="92"/>
    </row>
    <row r="26" spans="2:8">
      <c r="B26" s="90" t="s">
        <v>66</v>
      </c>
      <c r="C26" s="90"/>
      <c r="D26" s="94"/>
      <c r="E26" s="92" t="s">
        <v>102</v>
      </c>
      <c r="F26" s="93">
        <v>0.4</v>
      </c>
      <c r="G26" s="92" t="s">
        <v>73</v>
      </c>
      <c r="H26" s="92"/>
    </row>
    <row r="27" spans="2:8">
      <c r="B27" s="90" t="s">
        <v>67</v>
      </c>
      <c r="C27" s="90"/>
      <c r="D27" s="94"/>
      <c r="E27" s="92" t="s">
        <v>102</v>
      </c>
      <c r="F27" s="93">
        <v>0.25</v>
      </c>
      <c r="G27" s="92" t="s">
        <v>103</v>
      </c>
      <c r="H27" s="92"/>
    </row>
    <row r="28" spans="2:8" ht="2.1" customHeight="1">
      <c r="B28" s="90"/>
      <c r="C28" s="90"/>
      <c r="D28" s="94"/>
      <c r="E28" s="92"/>
      <c r="F28" s="93"/>
      <c r="G28" s="92"/>
      <c r="H28" s="92"/>
    </row>
    <row r="29" spans="2:8">
      <c r="B29" s="94" t="s">
        <v>104</v>
      </c>
      <c r="C29" s="94"/>
      <c r="D29" s="94"/>
      <c r="E29" s="94"/>
      <c r="F29" s="94"/>
      <c r="G29" s="94"/>
      <c r="H29" s="94"/>
    </row>
    <row r="30" spans="2:8">
      <c r="B30" s="94" t="s">
        <v>105</v>
      </c>
      <c r="C30" s="94"/>
      <c r="D30" s="94"/>
      <c r="E30" s="94"/>
      <c r="F30" s="94"/>
      <c r="G30" s="94"/>
      <c r="H30" s="94"/>
    </row>
    <row r="31" spans="2:8">
      <c r="B31" s="94"/>
      <c r="C31" s="94"/>
      <c r="D31" s="94"/>
      <c r="E31" s="94"/>
      <c r="F31" s="94"/>
      <c r="G31" s="94"/>
      <c r="H31" s="94"/>
    </row>
    <row r="32" spans="2:8">
      <c r="B32" s="94"/>
      <c r="C32" s="94"/>
      <c r="D32" s="94"/>
      <c r="E32" s="94"/>
      <c r="F32" s="94"/>
      <c r="G32" s="94"/>
      <c r="H32" s="94"/>
    </row>
    <row r="33" spans="2:8">
      <c r="B33" s="94"/>
      <c r="C33" s="94"/>
      <c r="D33" s="94"/>
      <c r="E33" s="94"/>
      <c r="F33" s="94"/>
      <c r="G33" s="94"/>
      <c r="H33" s="94"/>
    </row>
    <row r="34" spans="2:8">
      <c r="B34" s="89" t="s">
        <v>106</v>
      </c>
      <c r="C34" s="90"/>
      <c r="D34" s="90"/>
      <c r="E34" s="90"/>
      <c r="F34" s="90"/>
      <c r="G34" s="90"/>
      <c r="H34" s="94"/>
    </row>
    <row r="36" spans="2:8">
      <c r="B36" s="224" t="s">
        <v>96</v>
      </c>
      <c r="C36" s="224"/>
      <c r="D36" s="224" t="s">
        <v>107</v>
      </c>
      <c r="E36" s="224"/>
      <c r="F36" s="91" t="s">
        <v>11</v>
      </c>
      <c r="G36" s="224" t="s">
        <v>108</v>
      </c>
      <c r="H36" s="224" t="s">
        <v>109</v>
      </c>
    </row>
    <row r="37" spans="2:8">
      <c r="B37" s="90" t="s">
        <v>21</v>
      </c>
      <c r="C37" s="90" t="s">
        <v>12</v>
      </c>
      <c r="D37" s="90" t="s">
        <v>30</v>
      </c>
      <c r="E37" s="92" t="s">
        <v>110</v>
      </c>
      <c r="F37" s="93">
        <v>1</v>
      </c>
      <c r="G37" s="92" t="s">
        <v>111</v>
      </c>
      <c r="H37" s="94">
        <v>2030</v>
      </c>
    </row>
    <row r="38" spans="2:8">
      <c r="B38" s="90" t="s">
        <v>21</v>
      </c>
      <c r="C38" s="90" t="s">
        <v>16</v>
      </c>
      <c r="D38" s="90" t="s">
        <v>32</v>
      </c>
      <c r="E38" s="92" t="s">
        <v>102</v>
      </c>
      <c r="F38" s="93">
        <v>0.5</v>
      </c>
      <c r="G38" s="92" t="s">
        <v>111</v>
      </c>
      <c r="H38" s="92" t="s">
        <v>112</v>
      </c>
    </row>
    <row r="39" spans="2:8">
      <c r="B39" s="90" t="s">
        <v>21</v>
      </c>
      <c r="C39" s="90" t="s">
        <v>17</v>
      </c>
      <c r="D39" s="92" t="s">
        <v>31</v>
      </c>
      <c r="E39" s="92" t="s">
        <v>102</v>
      </c>
      <c r="F39" s="93">
        <v>0.5</v>
      </c>
      <c r="G39" s="92" t="s">
        <v>111</v>
      </c>
      <c r="H39" s="94">
        <v>2029</v>
      </c>
    </row>
    <row r="40" spans="2:8" ht="15" customHeight="1">
      <c r="B40" s="90" t="s">
        <v>21</v>
      </c>
      <c r="C40" s="92" t="s">
        <v>18</v>
      </c>
      <c r="D40" s="92" t="s">
        <v>33</v>
      </c>
      <c r="E40" s="92" t="s">
        <v>102</v>
      </c>
      <c r="F40" s="93">
        <v>0.35</v>
      </c>
      <c r="G40" s="92" t="s">
        <v>113</v>
      </c>
      <c r="H40" s="94">
        <v>2033</v>
      </c>
    </row>
    <row r="41" spans="2:8">
      <c r="B41" s="90" t="s">
        <v>21</v>
      </c>
      <c r="C41" s="92" t="s">
        <v>19</v>
      </c>
      <c r="D41" s="92" t="s">
        <v>34</v>
      </c>
      <c r="E41" s="92" t="s">
        <v>102</v>
      </c>
      <c r="F41" s="93">
        <v>0.15</v>
      </c>
      <c r="G41" s="92" t="s">
        <v>111</v>
      </c>
      <c r="H41" s="94">
        <v>2034</v>
      </c>
    </row>
    <row r="42" spans="2:8">
      <c r="B42" s="90" t="s">
        <v>21</v>
      </c>
      <c r="C42" s="94" t="s">
        <v>20</v>
      </c>
      <c r="D42" s="92" t="s">
        <v>35</v>
      </c>
      <c r="E42" s="92" t="s">
        <v>102</v>
      </c>
      <c r="F42" s="93">
        <v>0.5</v>
      </c>
      <c r="G42" s="92" t="s">
        <v>114</v>
      </c>
      <c r="H42" s="92" t="s">
        <v>115</v>
      </c>
    </row>
    <row r="43" spans="2:8">
      <c r="B43" s="92" t="s">
        <v>26</v>
      </c>
      <c r="C43" s="90" t="s">
        <v>14</v>
      </c>
      <c r="D43" s="92" t="s">
        <v>38</v>
      </c>
      <c r="E43" s="92" t="s">
        <v>110</v>
      </c>
      <c r="F43" s="93">
        <v>1</v>
      </c>
      <c r="G43" s="92" t="s">
        <v>111</v>
      </c>
      <c r="H43" s="94">
        <v>2046</v>
      </c>
    </row>
    <row r="44" spans="2:8">
      <c r="B44" s="92" t="s">
        <v>24</v>
      </c>
      <c r="C44" s="90" t="s">
        <v>13</v>
      </c>
      <c r="D44" s="92" t="s">
        <v>39</v>
      </c>
      <c r="E44" s="92" t="s">
        <v>110</v>
      </c>
      <c r="F44" s="93">
        <v>1</v>
      </c>
      <c r="G44" s="92" t="s">
        <v>116</v>
      </c>
      <c r="H44" s="92" t="s">
        <v>117</v>
      </c>
    </row>
    <row r="45" spans="2:8">
      <c r="B45" s="92" t="s">
        <v>36</v>
      </c>
      <c r="C45" s="90" t="s">
        <v>22</v>
      </c>
      <c r="D45" s="92" t="s">
        <v>40</v>
      </c>
      <c r="E45" s="92" t="s">
        <v>102</v>
      </c>
      <c r="F45" s="93">
        <v>0.33329999999999999</v>
      </c>
      <c r="G45" s="92" t="s">
        <v>114</v>
      </c>
      <c r="H45" s="92" t="s">
        <v>115</v>
      </c>
    </row>
    <row r="46" spans="2:8">
      <c r="B46" s="92" t="s">
        <v>37</v>
      </c>
      <c r="C46" s="90" t="s">
        <v>15</v>
      </c>
      <c r="D46" s="92" t="s">
        <v>41</v>
      </c>
      <c r="E46" s="92" t="s">
        <v>110</v>
      </c>
      <c r="F46" s="93">
        <v>0.7</v>
      </c>
      <c r="G46" s="92" t="s">
        <v>111</v>
      </c>
      <c r="H46" s="92" t="s">
        <v>118</v>
      </c>
    </row>
    <row r="47" spans="2:8">
      <c r="B47" s="92" t="s">
        <v>28</v>
      </c>
      <c r="C47" s="90" t="s">
        <v>207</v>
      </c>
      <c r="D47" s="92" t="s">
        <v>208</v>
      </c>
      <c r="E47" s="92" t="s">
        <v>110</v>
      </c>
      <c r="F47" s="93">
        <v>0.51</v>
      </c>
      <c r="G47" s="92" t="s">
        <v>113</v>
      </c>
      <c r="H47" s="92" t="s">
        <v>209</v>
      </c>
    </row>
    <row r="48" spans="2:8">
      <c r="B48" s="92"/>
      <c r="C48" s="90"/>
      <c r="D48" s="92"/>
      <c r="E48" s="92"/>
      <c r="F48" s="95"/>
      <c r="G48" s="92"/>
      <c r="H48" s="92"/>
    </row>
    <row r="49" spans="2:8">
      <c r="B49" s="90"/>
      <c r="C49" s="90"/>
      <c r="D49" s="94"/>
      <c r="E49" s="92"/>
      <c r="F49" s="92"/>
      <c r="G49" s="92"/>
      <c r="H49" s="94"/>
    </row>
    <row r="50" spans="2:8">
      <c r="B50" s="89" t="s">
        <v>119</v>
      </c>
      <c r="C50" s="90"/>
      <c r="D50" s="90"/>
      <c r="E50" s="90"/>
      <c r="F50" s="90"/>
      <c r="G50" s="90"/>
      <c r="H50" s="94"/>
    </row>
    <row r="51" spans="2:8">
      <c r="B51" s="90"/>
      <c r="C51" s="90"/>
      <c r="D51" s="90"/>
      <c r="E51" s="90"/>
      <c r="F51" s="90"/>
      <c r="G51" s="90"/>
      <c r="H51" s="94"/>
    </row>
    <row r="52" spans="2:8" ht="15" customHeight="1">
      <c r="B52" s="81" t="s">
        <v>96</v>
      </c>
      <c r="C52" s="82"/>
      <c r="D52" s="82" t="s">
        <v>107</v>
      </c>
      <c r="E52" s="82"/>
      <c r="F52" s="132" t="s">
        <v>11</v>
      </c>
      <c r="G52" s="82" t="s">
        <v>120</v>
      </c>
      <c r="H52" s="96"/>
    </row>
    <row r="53" spans="2:8" ht="15" customHeight="1">
      <c r="B53" s="83" t="s">
        <v>21</v>
      </c>
      <c r="C53" s="84"/>
      <c r="D53" s="84" t="s">
        <v>43</v>
      </c>
      <c r="E53" s="84" t="s">
        <v>110</v>
      </c>
      <c r="F53" s="133">
        <v>1</v>
      </c>
      <c r="G53" s="84" t="s">
        <v>230</v>
      </c>
      <c r="H53" s="97"/>
    </row>
    <row r="54" spans="2:8" ht="15" customHeight="1">
      <c r="B54" s="86" t="s">
        <v>25</v>
      </c>
      <c r="C54" s="87"/>
      <c r="D54" s="87" t="s">
        <v>224</v>
      </c>
      <c r="E54" s="87" t="s">
        <v>102</v>
      </c>
      <c r="F54" s="134">
        <v>0.75</v>
      </c>
      <c r="G54" s="87" t="s">
        <v>225</v>
      </c>
      <c r="H54" s="98"/>
    </row>
    <row r="55" spans="2:8" ht="15" customHeight="1">
      <c r="B55" s="83" t="s">
        <v>21</v>
      </c>
      <c r="C55" s="84"/>
      <c r="D55" s="84" t="s">
        <v>226</v>
      </c>
      <c r="E55" s="84" t="s">
        <v>102</v>
      </c>
      <c r="F55" s="133">
        <v>0.5</v>
      </c>
      <c r="G55" s="84" t="s">
        <v>231</v>
      </c>
      <c r="H55" s="97"/>
    </row>
    <row r="56" spans="2:8" ht="15" customHeight="1">
      <c r="B56" s="86" t="s">
        <v>21</v>
      </c>
      <c r="C56" s="87"/>
      <c r="D56" s="87" t="s">
        <v>227</v>
      </c>
      <c r="E56" s="87" t="s">
        <v>102</v>
      </c>
      <c r="F56" s="134">
        <v>0.5</v>
      </c>
      <c r="G56" s="87" t="s">
        <v>232</v>
      </c>
      <c r="H56" s="98"/>
    </row>
    <row r="57" spans="2:8" ht="15" customHeight="1">
      <c r="B57" s="83" t="s">
        <v>26</v>
      </c>
      <c r="C57" s="84"/>
      <c r="D57" s="84" t="s">
        <v>228</v>
      </c>
      <c r="E57" s="84" t="s">
        <v>102</v>
      </c>
      <c r="F57" s="133">
        <v>0.4</v>
      </c>
      <c r="G57" s="84" t="s">
        <v>232</v>
      </c>
      <c r="H57" s="97"/>
    </row>
    <row r="58" spans="2:8" ht="15" customHeight="1">
      <c r="B58" s="86" t="s">
        <v>36</v>
      </c>
      <c r="C58" s="87"/>
      <c r="D58" s="87" t="s">
        <v>229</v>
      </c>
      <c r="E58" s="87" t="s">
        <v>102</v>
      </c>
      <c r="F58" s="134">
        <v>0.25</v>
      </c>
      <c r="G58" s="87" t="s">
        <v>232</v>
      </c>
      <c r="H58" s="98"/>
    </row>
    <row r="60" spans="2:8">
      <c r="B60" s="94" t="s">
        <v>233</v>
      </c>
    </row>
    <row r="61" spans="2:8">
      <c r="B61" s="94" t="s">
        <v>234</v>
      </c>
      <c r="C61" s="214"/>
      <c r="D61" s="214"/>
      <c r="E61" s="214"/>
      <c r="F61" s="214"/>
      <c r="G61" s="214"/>
      <c r="H61" s="214"/>
    </row>
    <row r="62" spans="2:8">
      <c r="B62" s="214"/>
      <c r="C62" s="214"/>
      <c r="D62" s="214"/>
      <c r="E62" s="214"/>
      <c r="F62" s="214"/>
      <c r="G62" s="214"/>
      <c r="H62" s="214"/>
    </row>
    <row r="64" spans="2:8">
      <c r="B64" s="251"/>
      <c r="C64" s="251"/>
      <c r="D64" s="251"/>
      <c r="E64" s="251"/>
      <c r="F64" s="251"/>
      <c r="G64" s="251"/>
      <c r="H64" s="251"/>
    </row>
    <row r="65" spans="2:8">
      <c r="B65" s="251"/>
      <c r="C65" s="251"/>
      <c r="D65" s="251"/>
      <c r="E65" s="251"/>
      <c r="F65" s="251"/>
      <c r="G65" s="251"/>
      <c r="H65" s="251"/>
    </row>
  </sheetData>
  <mergeCells count="2">
    <mergeCell ref="D7:F7"/>
    <mergeCell ref="B64:H65"/>
  </mergeCells>
  <hyperlinks>
    <hyperlink ref="B2" location="SMSAAM!A1" display="Índice"/>
  </hyperlinks>
  <pageMargins left="0.7" right="0.7" top="0.75" bottom="0.75" header="0.3" footer="0.3"/>
  <pageSetup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20"/>
  <sheetViews>
    <sheetView showGridLines="0" topLeftCell="B1" zoomScale="85" zoomScaleNormal="85" workbookViewId="0">
      <selection activeCell="B2" sqref="B2"/>
    </sheetView>
  </sheetViews>
  <sheetFormatPr baseColWidth="10" defaultRowHeight="15"/>
  <cols>
    <col min="1" max="1" width="2.7109375" style="21" customWidth="1"/>
    <col min="2" max="2" width="52.85546875" style="34" customWidth="1"/>
    <col min="3" max="6" width="11.42578125" style="15" customWidth="1"/>
    <col min="7" max="16384" width="11.42578125" style="21"/>
  </cols>
  <sheetData>
    <row r="2" spans="2:7">
      <c r="B2" s="129" t="s">
        <v>205</v>
      </c>
      <c r="C2" s="101"/>
      <c r="D2" s="101"/>
      <c r="E2" s="101"/>
      <c r="F2" s="101"/>
    </row>
    <row r="4" spans="2:7" ht="35.1" customHeight="1">
      <c r="B4" s="241" t="s">
        <v>197</v>
      </c>
      <c r="C4" s="103">
        <v>2012</v>
      </c>
      <c r="D4" s="103">
        <v>2013</v>
      </c>
      <c r="E4" s="103">
        <v>2014</v>
      </c>
      <c r="F4" s="103">
        <v>2015</v>
      </c>
      <c r="G4" s="103">
        <v>2016</v>
      </c>
    </row>
    <row r="5" spans="2:7" s="30" customFormat="1">
      <c r="B5" s="38"/>
      <c r="C5" s="45"/>
      <c r="D5" s="45"/>
      <c r="E5" s="45"/>
      <c r="F5" s="45"/>
      <c r="G5" s="45"/>
    </row>
    <row r="6" spans="2:7" s="31" customFormat="1">
      <c r="B6" s="51" t="s">
        <v>198</v>
      </c>
      <c r="C6" s="146">
        <v>693887</v>
      </c>
      <c r="D6" s="146">
        <v>725942</v>
      </c>
      <c r="E6" s="146">
        <f>[1]EERR!G32</f>
        <v>775148</v>
      </c>
      <c r="F6" s="146">
        <f>[1]EERR!L32</f>
        <v>749848.12789499993</v>
      </c>
      <c r="G6" s="146">
        <f>[1]EERR!Q32</f>
        <v>717096.95305381669</v>
      </c>
    </row>
    <row r="7" spans="2:7" s="31" customFormat="1">
      <c r="B7" s="51" t="s">
        <v>196</v>
      </c>
      <c r="C7" s="146">
        <v>154320</v>
      </c>
      <c r="D7" s="146">
        <v>164894.99999999997</v>
      </c>
      <c r="E7" s="146">
        <f>[1]EERR!G38</f>
        <v>182219.88434814883</v>
      </c>
      <c r="F7" s="146">
        <f>[1]EERR!L38</f>
        <v>202915.20551689126</v>
      </c>
      <c r="G7" s="146">
        <f>[1]EERR!Q38</f>
        <v>204921.91378427538</v>
      </c>
    </row>
    <row r="8" spans="2:7" s="31" customFormat="1">
      <c r="B8" s="51" t="s">
        <v>136</v>
      </c>
      <c r="C8" s="146">
        <v>59511</v>
      </c>
      <c r="D8" s="146">
        <v>73531</v>
      </c>
      <c r="E8" s="146">
        <f>[1]EERR!G20</f>
        <v>61037</v>
      </c>
      <c r="F8" s="146">
        <f>[1]EERR!L20</f>
        <v>68936</v>
      </c>
      <c r="G8" s="146">
        <f>[1]EERR!Q20</f>
        <v>54522</v>
      </c>
    </row>
    <row r="9" spans="2:7" s="31" customFormat="1">
      <c r="B9" s="239"/>
      <c r="C9" s="147"/>
      <c r="D9" s="147"/>
      <c r="E9" s="147"/>
      <c r="F9" s="147"/>
      <c r="G9" s="147"/>
    </row>
    <row r="10" spans="2:7">
      <c r="B10" s="34" t="s">
        <v>199</v>
      </c>
    </row>
    <row r="12" spans="2:7" ht="35.1" customHeight="1">
      <c r="B12" s="241" t="s">
        <v>200</v>
      </c>
      <c r="C12" s="103">
        <v>2012</v>
      </c>
      <c r="D12" s="103">
        <v>2013</v>
      </c>
      <c r="E12" s="103">
        <v>2014</v>
      </c>
      <c r="F12" s="103">
        <v>2015</v>
      </c>
      <c r="G12" s="103">
        <v>2016</v>
      </c>
    </row>
    <row r="13" spans="2:7">
      <c r="B13" s="38"/>
      <c r="C13" s="45"/>
      <c r="D13" s="45"/>
      <c r="E13" s="45"/>
      <c r="F13" s="45"/>
      <c r="G13" s="45"/>
    </row>
    <row r="14" spans="2:7">
      <c r="B14" s="51" t="s">
        <v>201</v>
      </c>
      <c r="C14" s="146">
        <v>68306.5</v>
      </c>
      <c r="D14" s="146">
        <v>69925.37</v>
      </c>
      <c r="E14" s="146">
        <f>'[1]Volúmenes Remolcadores'!G15+'[1]Volúmenes Remolcadores'!G19</f>
        <v>85453.17</v>
      </c>
      <c r="F14" s="146">
        <f>'[1]Volúmenes Remolcadores'!L15+'[1]Volúmenes Remolcadores'!L19</f>
        <v>94953.97</v>
      </c>
      <c r="G14" s="146">
        <f>'[1]Volúmenes Remolcadores'!Q15+'[1]Volúmenes Remolcadores'!Q19</f>
        <v>93588.35</v>
      </c>
    </row>
    <row r="15" spans="2:7">
      <c r="B15" s="51" t="s">
        <v>202</v>
      </c>
      <c r="C15" s="146">
        <v>16884054.553086758</v>
      </c>
      <c r="D15" s="146">
        <v>16988638.001747347</v>
      </c>
      <c r="E15" s="146">
        <f>'[1]Volúmenes Puertos'!G4+'[1]Volúmenes Puertos'!G13</f>
        <v>17061267.835987244</v>
      </c>
      <c r="F15" s="146">
        <f>'[1]Volúmenes Puertos'!L4+'[1]Volúmenes Puertos'!L13</f>
        <v>17295741.3885605</v>
      </c>
      <c r="G15" s="146">
        <f>'[1]Volúmenes Puertos'!Q4+'[1]Volúmenes Puertos'!Q13</f>
        <v>19775512.516407207</v>
      </c>
    </row>
    <row r="16" spans="2:7">
      <c r="B16" s="51" t="s">
        <v>203</v>
      </c>
      <c r="C16" s="146">
        <v>700854</v>
      </c>
      <c r="D16" s="146">
        <v>697097</v>
      </c>
      <c r="E16" s="146">
        <f>'[1]Volúmenes Logística'!G17</f>
        <v>736751.8</v>
      </c>
      <c r="F16" s="146">
        <f>'[1]Volúmenes Logística'!L17</f>
        <v>787348.72</v>
      </c>
      <c r="G16" s="146">
        <f>'[1]Volúmenes Logística'!Q17</f>
        <v>746628.12</v>
      </c>
    </row>
    <row r="17" spans="2:7">
      <c r="B17" s="51" t="s">
        <v>204</v>
      </c>
      <c r="C17" s="146">
        <v>38577</v>
      </c>
      <c r="D17" s="146">
        <v>37065</v>
      </c>
      <c r="E17" s="146">
        <f>'[1]Volúmenes Logística'!G20</f>
        <v>42880</v>
      </c>
      <c r="F17" s="146">
        <f>'[1]Volúmenes Logística'!L20</f>
        <v>44730</v>
      </c>
      <c r="G17" s="146">
        <f>'[1]Volúmenes Logística'!Q20</f>
        <v>31747</v>
      </c>
    </row>
    <row r="19" spans="2:7">
      <c r="B19" s="34" t="s">
        <v>199</v>
      </c>
    </row>
    <row r="20" spans="2:7">
      <c r="B20" s="34" t="s">
        <v>206</v>
      </c>
      <c r="E20" s="135"/>
      <c r="F20" s="135"/>
    </row>
  </sheetData>
  <hyperlinks>
    <hyperlink ref="B2" location="SMSAAM!A1" display="INICIO"/>
  </hyperlinks>
  <pageMargins left="0.25" right="0.25"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42"/>
  <sheetViews>
    <sheetView showGridLines="0" zoomScale="85" zoomScaleNormal="85" workbookViewId="0">
      <pane xSplit="2" ySplit="4" topLeftCell="G5" activePane="bottomRight" state="frozen"/>
      <selection pane="topRight" activeCell="C1" sqref="C1"/>
      <selection pane="bottomLeft" activeCell="A6" sqref="A6"/>
      <selection pane="bottomRight" activeCell="B2" sqref="B2"/>
    </sheetView>
  </sheetViews>
  <sheetFormatPr baseColWidth="10" defaultRowHeight="15" outlineLevelCol="1"/>
  <cols>
    <col min="1" max="1" width="2.7109375" style="21" customWidth="1"/>
    <col min="2" max="2" width="52.85546875" style="34" customWidth="1"/>
    <col min="3" max="5" width="11.42578125" style="15" hidden="1" customWidth="1" outlineLevel="1"/>
    <col min="6" max="6" width="11.42578125" style="45" hidden="1" customWidth="1" outlineLevel="1"/>
    <col min="7" max="7" width="11.42578125" style="15" customWidth="1" collapsed="1"/>
    <col min="8" max="8" width="11.42578125" style="45" hidden="1" customWidth="1" outlineLevel="1"/>
    <col min="9" max="10" width="11.42578125" style="15" hidden="1" customWidth="1" outlineLevel="1"/>
    <col min="11" max="11" width="11.42578125" style="154" hidden="1" customWidth="1" outlineLevel="1"/>
    <col min="12" max="12" width="11.42578125" style="15" customWidth="1" collapsed="1"/>
    <col min="13" max="13" width="11.42578125" style="154" customWidth="1"/>
    <col min="14" max="15" width="11.42578125" style="150"/>
    <col min="16" max="16384" width="11.42578125" style="21"/>
  </cols>
  <sheetData>
    <row r="2" spans="1:19">
      <c r="B2" s="129" t="s">
        <v>88</v>
      </c>
      <c r="C2" s="100"/>
      <c r="D2" s="100"/>
      <c r="E2" s="100"/>
      <c r="F2" s="209"/>
      <c r="G2" s="101"/>
      <c r="H2" s="209"/>
      <c r="I2" s="100"/>
      <c r="J2" s="100"/>
      <c r="K2" s="100"/>
      <c r="L2" s="101"/>
      <c r="M2" s="100"/>
    </row>
    <row r="4" spans="1:19" ht="35.1" customHeight="1">
      <c r="A4" s="127"/>
      <c r="B4" s="128" t="s">
        <v>121</v>
      </c>
      <c r="C4" s="102" t="s">
        <v>1</v>
      </c>
      <c r="D4" s="102" t="s">
        <v>2</v>
      </c>
      <c r="E4" s="102" t="s">
        <v>3</v>
      </c>
      <c r="F4" s="210" t="s">
        <v>4</v>
      </c>
      <c r="G4" s="103">
        <v>2014</v>
      </c>
      <c r="H4" s="210" t="s">
        <v>5</v>
      </c>
      <c r="I4" s="102" t="s">
        <v>6</v>
      </c>
      <c r="J4" s="102" t="s">
        <v>7</v>
      </c>
      <c r="K4" s="102" t="s">
        <v>8</v>
      </c>
      <c r="L4" s="103">
        <v>2015</v>
      </c>
      <c r="M4" s="102" t="s">
        <v>9</v>
      </c>
      <c r="N4" s="102" t="s">
        <v>61</v>
      </c>
      <c r="O4" s="102" t="s">
        <v>68</v>
      </c>
      <c r="P4" s="102" t="s">
        <v>69</v>
      </c>
      <c r="Q4" s="103">
        <v>2016</v>
      </c>
      <c r="R4" s="102" t="s">
        <v>210</v>
      </c>
      <c r="S4" s="102" t="s">
        <v>223</v>
      </c>
    </row>
    <row r="5" spans="1:19" s="30" customFormat="1">
      <c r="B5" s="38"/>
      <c r="C5" s="45"/>
      <c r="D5" s="45"/>
      <c r="E5" s="45"/>
      <c r="F5" s="45"/>
      <c r="G5" s="45"/>
      <c r="H5" s="45"/>
      <c r="I5" s="45"/>
      <c r="J5" s="45"/>
      <c r="K5" s="154"/>
      <c r="L5" s="45"/>
      <c r="M5" s="154"/>
      <c r="N5" s="45"/>
      <c r="O5" s="151"/>
      <c r="Q5" s="45"/>
    </row>
    <row r="6" spans="1:19" s="31" customFormat="1">
      <c r="B6" s="51" t="s">
        <v>122</v>
      </c>
      <c r="C6" s="145">
        <v>122064</v>
      </c>
      <c r="D6" s="145">
        <v>127242</v>
      </c>
      <c r="E6" s="145">
        <v>122058</v>
      </c>
      <c r="F6" s="145">
        <v>120941</v>
      </c>
      <c r="G6" s="146">
        <f>SUM(C6:F6)</f>
        <v>492305</v>
      </c>
      <c r="H6" s="145">
        <v>116585</v>
      </c>
      <c r="I6" s="145">
        <v>106791</v>
      </c>
      <c r="J6" s="145">
        <v>105655</v>
      </c>
      <c r="K6" s="147">
        <v>97242</v>
      </c>
      <c r="L6" s="146">
        <f t="shared" ref="L6:L21" si="0">SUM(H6:K6)</f>
        <v>426273</v>
      </c>
      <c r="M6" s="149">
        <v>95697</v>
      </c>
      <c r="N6" s="149">
        <v>98927</v>
      </c>
      <c r="O6" s="149">
        <v>99089</v>
      </c>
      <c r="P6" s="149">
        <v>100219</v>
      </c>
      <c r="Q6" s="146">
        <f>SUM(M6:P6)</f>
        <v>393932</v>
      </c>
      <c r="R6" s="149">
        <v>106894</v>
      </c>
      <c r="S6" s="149">
        <v>115143</v>
      </c>
    </row>
    <row r="7" spans="1:19" s="31" customFormat="1">
      <c r="B7" s="51" t="s">
        <v>123</v>
      </c>
      <c r="C7" s="145">
        <v>-92534</v>
      </c>
      <c r="D7" s="145">
        <v>-97594</v>
      </c>
      <c r="E7" s="145">
        <v>-87145</v>
      </c>
      <c r="F7" s="145">
        <v>-90650</v>
      </c>
      <c r="G7" s="146">
        <f t="shared" ref="G7:G21" si="1">SUM(C7:F7)</f>
        <v>-367923</v>
      </c>
      <c r="H7" s="145">
        <v>-85347</v>
      </c>
      <c r="I7" s="145">
        <v>-78453</v>
      </c>
      <c r="J7" s="145">
        <v>-77822</v>
      </c>
      <c r="K7" s="147">
        <v>-72604</v>
      </c>
      <c r="L7" s="146">
        <f t="shared" si="0"/>
        <v>-314226</v>
      </c>
      <c r="M7" s="149">
        <v>-71225</v>
      </c>
      <c r="N7" s="149">
        <v>-71887</v>
      </c>
      <c r="O7" s="149">
        <v>-72077</v>
      </c>
      <c r="P7" s="149">
        <v>-76092</v>
      </c>
      <c r="Q7" s="146">
        <f t="shared" ref="Q7:Q16" si="2">SUM(M7:P7)</f>
        <v>-291281</v>
      </c>
      <c r="R7" s="149">
        <v>-79606</v>
      </c>
      <c r="S7" s="149">
        <v>-84704</v>
      </c>
    </row>
    <row r="8" spans="1:19" s="31" customFormat="1">
      <c r="B8" s="51" t="s">
        <v>124</v>
      </c>
      <c r="C8" s="145">
        <v>29530</v>
      </c>
      <c r="D8" s="145">
        <v>29648</v>
      </c>
      <c r="E8" s="145">
        <v>34913</v>
      </c>
      <c r="F8" s="145">
        <v>30291</v>
      </c>
      <c r="G8" s="146">
        <f t="shared" si="1"/>
        <v>124382</v>
      </c>
      <c r="H8" s="145">
        <v>31238</v>
      </c>
      <c r="I8" s="145">
        <v>28338</v>
      </c>
      <c r="J8" s="145">
        <v>27833</v>
      </c>
      <c r="K8" s="147">
        <v>24638</v>
      </c>
      <c r="L8" s="146">
        <f t="shared" si="0"/>
        <v>112047</v>
      </c>
      <c r="M8" s="149">
        <f>M6+M7</f>
        <v>24472</v>
      </c>
      <c r="N8" s="149">
        <f>N6+N7</f>
        <v>27040</v>
      </c>
      <c r="O8" s="149">
        <f>O6+O7</f>
        <v>27012</v>
      </c>
      <c r="P8" s="149">
        <f>P6+P7</f>
        <v>24127</v>
      </c>
      <c r="Q8" s="146">
        <f t="shared" si="2"/>
        <v>102651</v>
      </c>
      <c r="R8" s="149">
        <f t="shared" ref="R8:S8" si="3">R6+R7</f>
        <v>27288</v>
      </c>
      <c r="S8" s="149">
        <f t="shared" si="3"/>
        <v>30439</v>
      </c>
    </row>
    <row r="9" spans="1:19" s="31" customFormat="1">
      <c r="B9" s="51" t="s">
        <v>125</v>
      </c>
      <c r="C9" s="145">
        <v>-15987</v>
      </c>
      <c r="D9" s="145">
        <v>-17387</v>
      </c>
      <c r="E9" s="145">
        <v>-17793</v>
      </c>
      <c r="F9" s="145">
        <v>-18033</v>
      </c>
      <c r="G9" s="146">
        <f t="shared" si="1"/>
        <v>-69200</v>
      </c>
      <c r="H9" s="145">
        <v>-15839</v>
      </c>
      <c r="I9" s="145">
        <v>-17694</v>
      </c>
      <c r="J9" s="145">
        <v>-15580</v>
      </c>
      <c r="K9" s="147">
        <v>-21875</v>
      </c>
      <c r="L9" s="146">
        <f t="shared" si="0"/>
        <v>-70988</v>
      </c>
      <c r="M9" s="149">
        <v>-14522</v>
      </c>
      <c r="N9" s="149">
        <v>-14818</v>
      </c>
      <c r="O9" s="149">
        <v>-15408</v>
      </c>
      <c r="P9" s="149">
        <v>-16351</v>
      </c>
      <c r="Q9" s="146">
        <f t="shared" si="2"/>
        <v>-61099</v>
      </c>
      <c r="R9" s="149">
        <v>-15932</v>
      </c>
      <c r="S9" s="149">
        <v>-17269</v>
      </c>
    </row>
    <row r="10" spans="1:19" s="31" customFormat="1">
      <c r="B10" s="105" t="s">
        <v>126</v>
      </c>
      <c r="C10" s="143">
        <v>13543</v>
      </c>
      <c r="D10" s="143">
        <v>12261</v>
      </c>
      <c r="E10" s="143">
        <v>17120</v>
      </c>
      <c r="F10" s="143">
        <v>12258</v>
      </c>
      <c r="G10" s="144">
        <f t="shared" si="1"/>
        <v>55182</v>
      </c>
      <c r="H10" s="143">
        <v>15399</v>
      </c>
      <c r="I10" s="143">
        <v>10644</v>
      </c>
      <c r="J10" s="143">
        <v>12253</v>
      </c>
      <c r="K10" s="166">
        <v>2763</v>
      </c>
      <c r="L10" s="144">
        <f t="shared" si="0"/>
        <v>41059</v>
      </c>
      <c r="M10" s="164">
        <f>M8+M9</f>
        <v>9950</v>
      </c>
      <c r="N10" s="164">
        <f>N8+N9</f>
        <v>12222</v>
      </c>
      <c r="O10" s="164">
        <f>O8+O9</f>
        <v>11604</v>
      </c>
      <c r="P10" s="164">
        <f>P8+P9</f>
        <v>7776</v>
      </c>
      <c r="Q10" s="144">
        <f t="shared" si="2"/>
        <v>41552</v>
      </c>
      <c r="R10" s="164">
        <f t="shared" ref="R10:S10" si="4">R8+R9</f>
        <v>11356</v>
      </c>
      <c r="S10" s="164">
        <f t="shared" si="4"/>
        <v>13170</v>
      </c>
    </row>
    <row r="11" spans="1:19" s="31" customFormat="1">
      <c r="B11" s="104" t="s">
        <v>127</v>
      </c>
      <c r="C11" s="145">
        <v>-496</v>
      </c>
      <c r="D11" s="145">
        <v>-1263</v>
      </c>
      <c r="E11" s="145">
        <v>665</v>
      </c>
      <c r="F11" s="145">
        <v>-739</v>
      </c>
      <c r="G11" s="146">
        <f t="shared" si="1"/>
        <v>-1833</v>
      </c>
      <c r="H11" s="145">
        <v>767</v>
      </c>
      <c r="I11" s="145">
        <v>-276</v>
      </c>
      <c r="J11" s="145">
        <v>758</v>
      </c>
      <c r="K11" s="147">
        <v>17393</v>
      </c>
      <c r="L11" s="146">
        <f t="shared" si="0"/>
        <v>18642</v>
      </c>
      <c r="M11" s="149">
        <v>-608</v>
      </c>
      <c r="N11" s="149">
        <v>-739</v>
      </c>
      <c r="O11" s="149">
        <v>1027</v>
      </c>
      <c r="P11" s="149">
        <v>-1646</v>
      </c>
      <c r="Q11" s="146">
        <f t="shared" si="2"/>
        <v>-1966</v>
      </c>
      <c r="R11" s="149">
        <v>741</v>
      </c>
      <c r="S11" s="149">
        <v>67017</v>
      </c>
    </row>
    <row r="12" spans="1:19" s="31" customFormat="1">
      <c r="B12" s="104" t="s">
        <v>128</v>
      </c>
      <c r="C12" s="145">
        <v>1650</v>
      </c>
      <c r="D12" s="145">
        <v>1407</v>
      </c>
      <c r="E12" s="145">
        <v>966</v>
      </c>
      <c r="F12" s="145">
        <v>3423</v>
      </c>
      <c r="G12" s="146">
        <f t="shared" si="1"/>
        <v>7446</v>
      </c>
      <c r="H12" s="145">
        <v>316</v>
      </c>
      <c r="I12" s="145">
        <v>1984</v>
      </c>
      <c r="J12" s="145">
        <v>1868</v>
      </c>
      <c r="K12" s="147">
        <v>2544</v>
      </c>
      <c r="L12" s="146">
        <f t="shared" si="0"/>
        <v>6712</v>
      </c>
      <c r="M12" s="149">
        <v>276</v>
      </c>
      <c r="N12" s="149">
        <v>372</v>
      </c>
      <c r="O12" s="149">
        <v>294</v>
      </c>
      <c r="P12" s="149">
        <v>511</v>
      </c>
      <c r="Q12" s="146">
        <f t="shared" si="2"/>
        <v>1453</v>
      </c>
      <c r="R12" s="149">
        <v>301</v>
      </c>
      <c r="S12" s="149">
        <v>488</v>
      </c>
    </row>
    <row r="13" spans="1:19" s="31" customFormat="1">
      <c r="B13" s="104" t="s">
        <v>129</v>
      </c>
      <c r="C13" s="145">
        <v>-2772</v>
      </c>
      <c r="D13" s="145">
        <v>-2785</v>
      </c>
      <c r="E13" s="145">
        <v>-2760</v>
      </c>
      <c r="F13" s="145">
        <v>-2683</v>
      </c>
      <c r="G13" s="146">
        <f t="shared" si="1"/>
        <v>-11000</v>
      </c>
      <c r="H13" s="145">
        <v>-2426</v>
      </c>
      <c r="I13" s="145">
        <v>-2628</v>
      </c>
      <c r="J13" s="145">
        <v>-2531</v>
      </c>
      <c r="K13" s="147">
        <v>-3216</v>
      </c>
      <c r="L13" s="146">
        <f t="shared" si="0"/>
        <v>-10801</v>
      </c>
      <c r="M13" s="149">
        <v>-2461</v>
      </c>
      <c r="N13" s="149">
        <v>-3085</v>
      </c>
      <c r="O13" s="149">
        <v>-2756</v>
      </c>
      <c r="P13" s="149">
        <v>-2644</v>
      </c>
      <c r="Q13" s="146">
        <f t="shared" si="2"/>
        <v>-10946</v>
      </c>
      <c r="R13" s="149">
        <v>-3575</v>
      </c>
      <c r="S13" s="149">
        <v>-3781</v>
      </c>
    </row>
    <row r="14" spans="1:19" s="31" customFormat="1">
      <c r="B14" s="104" t="s">
        <v>130</v>
      </c>
      <c r="C14" s="145">
        <v>2869</v>
      </c>
      <c r="D14" s="145">
        <v>6758</v>
      </c>
      <c r="E14" s="145">
        <v>4946</v>
      </c>
      <c r="F14" s="145">
        <v>14365</v>
      </c>
      <c r="G14" s="146">
        <f t="shared" si="1"/>
        <v>28938</v>
      </c>
      <c r="H14" s="145">
        <v>7535</v>
      </c>
      <c r="I14" s="145">
        <v>8516</v>
      </c>
      <c r="J14" s="145">
        <v>9359</v>
      </c>
      <c r="K14" s="147">
        <v>12465</v>
      </c>
      <c r="L14" s="146">
        <f t="shared" si="0"/>
        <v>37875</v>
      </c>
      <c r="M14" s="149">
        <v>11529</v>
      </c>
      <c r="N14" s="149">
        <v>10716</v>
      </c>
      <c r="O14" s="149">
        <v>9859</v>
      </c>
      <c r="P14" s="149">
        <v>10167</v>
      </c>
      <c r="Q14" s="146">
        <f t="shared" si="2"/>
        <v>42271</v>
      </c>
      <c r="R14" s="149">
        <v>7023</v>
      </c>
      <c r="S14" s="149">
        <v>5624</v>
      </c>
    </row>
    <row r="15" spans="1:19" s="31" customFormat="1">
      <c r="B15" s="104" t="s">
        <v>131</v>
      </c>
      <c r="C15" s="145">
        <v>705</v>
      </c>
      <c r="D15" s="145">
        <v>694</v>
      </c>
      <c r="E15" s="145">
        <v>-392</v>
      </c>
      <c r="F15" s="145">
        <v>-328</v>
      </c>
      <c r="G15" s="146">
        <f t="shared" si="1"/>
        <v>679</v>
      </c>
      <c r="H15" s="145">
        <v>-581</v>
      </c>
      <c r="I15" s="145">
        <v>-661</v>
      </c>
      <c r="J15" s="145">
        <v>-1506</v>
      </c>
      <c r="K15" s="147">
        <v>6436</v>
      </c>
      <c r="L15" s="146">
        <f t="shared" si="0"/>
        <v>3688</v>
      </c>
      <c r="M15" s="149">
        <v>645</v>
      </c>
      <c r="N15" s="149">
        <v>716</v>
      </c>
      <c r="O15" s="149">
        <v>713</v>
      </c>
      <c r="P15" s="149">
        <v>119</v>
      </c>
      <c r="Q15" s="146">
        <f t="shared" si="2"/>
        <v>2193</v>
      </c>
      <c r="R15" s="149">
        <v>-906</v>
      </c>
      <c r="S15" s="149">
        <v>-881</v>
      </c>
    </row>
    <row r="16" spans="1:19" s="31" customFormat="1">
      <c r="B16" s="104" t="s">
        <v>132</v>
      </c>
      <c r="C16" s="145">
        <v>2</v>
      </c>
      <c r="D16" s="145">
        <v>8</v>
      </c>
      <c r="E16" s="145">
        <v>48</v>
      </c>
      <c r="F16" s="145">
        <v>9</v>
      </c>
      <c r="G16" s="146">
        <f t="shared" si="1"/>
        <v>67</v>
      </c>
      <c r="H16" s="145">
        <v>2</v>
      </c>
      <c r="I16" s="145">
        <v>8</v>
      </c>
      <c r="J16" s="145">
        <v>16</v>
      </c>
      <c r="K16" s="147">
        <v>8</v>
      </c>
      <c r="L16" s="146">
        <f t="shared" si="0"/>
        <v>34</v>
      </c>
      <c r="M16" s="149">
        <v>-18</v>
      </c>
      <c r="N16" s="149">
        <v>-18</v>
      </c>
      <c r="O16" s="149">
        <v>-18</v>
      </c>
      <c r="P16" s="149">
        <v>-8</v>
      </c>
      <c r="Q16" s="146">
        <f t="shared" si="2"/>
        <v>-62</v>
      </c>
      <c r="R16" s="149">
        <v>-11</v>
      </c>
      <c r="S16" s="149">
        <v>18</v>
      </c>
    </row>
    <row r="17" spans="2:19" s="31" customFormat="1">
      <c r="B17" s="105" t="s">
        <v>133</v>
      </c>
      <c r="C17" s="143">
        <v>15501</v>
      </c>
      <c r="D17" s="143">
        <v>17080</v>
      </c>
      <c r="E17" s="143">
        <v>20593</v>
      </c>
      <c r="F17" s="143">
        <v>26305</v>
      </c>
      <c r="G17" s="144">
        <f t="shared" si="1"/>
        <v>79479</v>
      </c>
      <c r="H17" s="143">
        <v>21012</v>
      </c>
      <c r="I17" s="143">
        <v>17587</v>
      </c>
      <c r="J17" s="143">
        <v>20217</v>
      </c>
      <c r="K17" s="166">
        <v>38393</v>
      </c>
      <c r="L17" s="144">
        <f t="shared" si="0"/>
        <v>97209</v>
      </c>
      <c r="M17" s="164">
        <f>SUM(M10:M16)</f>
        <v>19313</v>
      </c>
      <c r="N17" s="164">
        <f>SUM(N10:N16)</f>
        <v>20184</v>
      </c>
      <c r="O17" s="164">
        <f>SUM(O10:O16)</f>
        <v>20723</v>
      </c>
      <c r="P17" s="164">
        <f>SUM(P10:P16)</f>
        <v>14275</v>
      </c>
      <c r="Q17" s="144">
        <f t="shared" ref="Q17" si="5">SUM(M17:P17)</f>
        <v>74495</v>
      </c>
      <c r="R17" s="164">
        <f t="shared" ref="R17:S17" si="6">SUM(R10:R16)</f>
        <v>14929</v>
      </c>
      <c r="S17" s="164">
        <f t="shared" si="6"/>
        <v>81655</v>
      </c>
    </row>
    <row r="18" spans="2:19" s="31" customFormat="1">
      <c r="B18" s="104" t="s">
        <v>134</v>
      </c>
      <c r="C18" s="145">
        <v>-3863</v>
      </c>
      <c r="D18" s="145">
        <v>-1581</v>
      </c>
      <c r="E18" s="145">
        <v>-5437</v>
      </c>
      <c r="F18" s="145">
        <v>1605</v>
      </c>
      <c r="G18" s="146">
        <f t="shared" si="1"/>
        <v>-9276</v>
      </c>
      <c r="H18" s="145">
        <v>-3703</v>
      </c>
      <c r="I18" s="145">
        <v>-5394</v>
      </c>
      <c r="J18" s="145">
        <v>-4042</v>
      </c>
      <c r="K18" s="147">
        <v>-4060</v>
      </c>
      <c r="L18" s="146">
        <f t="shared" si="0"/>
        <v>-17199</v>
      </c>
      <c r="M18" s="149">
        <v>-2294</v>
      </c>
      <c r="N18" s="149">
        <v>-3409</v>
      </c>
      <c r="O18" s="149">
        <v>-3340</v>
      </c>
      <c r="P18" s="149">
        <v>-2505</v>
      </c>
      <c r="Q18" s="146">
        <f>SUM(M18:P18)</f>
        <v>-11548</v>
      </c>
      <c r="R18" s="149">
        <v>-4009</v>
      </c>
      <c r="S18" s="149">
        <v>-43165</v>
      </c>
    </row>
    <row r="19" spans="2:19" s="31" customFormat="1">
      <c r="B19" s="105" t="s">
        <v>135</v>
      </c>
      <c r="C19" s="143">
        <v>11638</v>
      </c>
      <c r="D19" s="143">
        <v>15499</v>
      </c>
      <c r="E19" s="143">
        <v>15156</v>
      </c>
      <c r="F19" s="143">
        <v>27910</v>
      </c>
      <c r="G19" s="144">
        <f t="shared" si="1"/>
        <v>70203</v>
      </c>
      <c r="H19" s="143">
        <v>17309</v>
      </c>
      <c r="I19" s="143">
        <v>12193</v>
      </c>
      <c r="J19" s="143">
        <v>16175</v>
      </c>
      <c r="K19" s="166">
        <v>34333</v>
      </c>
      <c r="L19" s="144">
        <f t="shared" si="0"/>
        <v>80010</v>
      </c>
      <c r="M19" s="164">
        <f>M18+M17</f>
        <v>17019</v>
      </c>
      <c r="N19" s="164">
        <f>N18+N17</f>
        <v>16775</v>
      </c>
      <c r="O19" s="164">
        <f>O18+O17</f>
        <v>17383</v>
      </c>
      <c r="P19" s="164">
        <f>P18+P17</f>
        <v>11770</v>
      </c>
      <c r="Q19" s="144">
        <f>SUM(M19:P19)</f>
        <v>62947</v>
      </c>
      <c r="R19" s="164">
        <f t="shared" ref="R19:S19" si="7">R18+R17</f>
        <v>10920</v>
      </c>
      <c r="S19" s="164">
        <f t="shared" si="7"/>
        <v>38490</v>
      </c>
    </row>
    <row r="20" spans="2:19" ht="18.95" customHeight="1">
      <c r="B20" s="104" t="s">
        <v>136</v>
      </c>
      <c r="C20" s="147">
        <v>11083</v>
      </c>
      <c r="D20" s="147">
        <v>14629</v>
      </c>
      <c r="E20" s="147">
        <v>10878</v>
      </c>
      <c r="F20" s="145">
        <v>24447</v>
      </c>
      <c r="G20" s="146">
        <f t="shared" si="1"/>
        <v>61037</v>
      </c>
      <c r="H20" s="145">
        <v>13909</v>
      </c>
      <c r="I20" s="147">
        <v>9241</v>
      </c>
      <c r="J20" s="147">
        <v>13626</v>
      </c>
      <c r="K20" s="147">
        <v>32160</v>
      </c>
      <c r="L20" s="146">
        <f t="shared" si="0"/>
        <v>68936</v>
      </c>
      <c r="M20" s="149">
        <v>14694</v>
      </c>
      <c r="N20" s="149">
        <v>14459</v>
      </c>
      <c r="O20" s="149">
        <v>15014</v>
      </c>
      <c r="P20" s="149">
        <v>10355</v>
      </c>
      <c r="Q20" s="146">
        <f>SUM(M20:P20)</f>
        <v>54522</v>
      </c>
      <c r="R20" s="149">
        <v>8118</v>
      </c>
      <c r="S20" s="149">
        <v>35489</v>
      </c>
    </row>
    <row r="21" spans="2:19">
      <c r="B21" s="104" t="s">
        <v>137</v>
      </c>
      <c r="C21" s="147">
        <v>555</v>
      </c>
      <c r="D21" s="147">
        <v>870</v>
      </c>
      <c r="E21" s="147">
        <v>4278</v>
      </c>
      <c r="F21" s="145">
        <v>3463</v>
      </c>
      <c r="G21" s="146">
        <f t="shared" si="1"/>
        <v>9166</v>
      </c>
      <c r="H21" s="145">
        <v>3400</v>
      </c>
      <c r="I21" s="147">
        <v>2952</v>
      </c>
      <c r="J21" s="147">
        <v>2549</v>
      </c>
      <c r="K21" s="147">
        <v>2173</v>
      </c>
      <c r="L21" s="146">
        <f t="shared" si="0"/>
        <v>11074</v>
      </c>
      <c r="M21" s="149">
        <v>2325</v>
      </c>
      <c r="N21" s="149">
        <v>2316</v>
      </c>
      <c r="O21" s="149">
        <v>2369</v>
      </c>
      <c r="P21" s="149">
        <v>1371</v>
      </c>
      <c r="Q21" s="146">
        <f>SUM(M21:P21)</f>
        <v>8381</v>
      </c>
      <c r="R21" s="149">
        <v>2802</v>
      </c>
      <c r="S21" s="149">
        <v>3001</v>
      </c>
    </row>
    <row r="22" spans="2:19">
      <c r="C22" s="174"/>
      <c r="D22" s="174"/>
      <c r="E22" s="174"/>
      <c r="F22" s="145"/>
      <c r="G22" s="174"/>
      <c r="H22" s="145"/>
      <c r="I22" s="174"/>
      <c r="J22" s="174"/>
      <c r="K22" s="147"/>
      <c r="L22" s="172"/>
      <c r="M22" s="149"/>
      <c r="N22" s="175"/>
      <c r="O22" s="165"/>
      <c r="P22" s="165"/>
      <c r="Q22" s="172"/>
      <c r="R22" s="165"/>
      <c r="S22" s="165"/>
    </row>
    <row r="23" spans="2:19">
      <c r="B23" s="13" t="s">
        <v>138</v>
      </c>
      <c r="C23" s="174"/>
      <c r="D23" s="174"/>
      <c r="E23" s="174"/>
      <c r="F23" s="145"/>
      <c r="G23" s="174"/>
      <c r="H23" s="145"/>
      <c r="I23" s="174"/>
      <c r="J23" s="174"/>
      <c r="K23" s="147"/>
      <c r="L23" s="172"/>
      <c r="M23" s="149"/>
      <c r="N23" s="149"/>
      <c r="O23" s="165"/>
      <c r="P23" s="165"/>
      <c r="Q23" s="172"/>
      <c r="R23" s="165"/>
      <c r="S23" s="165"/>
    </row>
    <row r="24" spans="2:19">
      <c r="B24" s="51" t="s">
        <v>139</v>
      </c>
      <c r="C24" s="147">
        <v>12433</v>
      </c>
      <c r="D24" s="147">
        <v>12905</v>
      </c>
      <c r="E24" s="147">
        <v>11492</v>
      </c>
      <c r="F24" s="145">
        <v>13333</v>
      </c>
      <c r="G24" s="146">
        <f t="shared" ref="G24:G25" si="8">SUM(C24:F24)</f>
        <v>50163</v>
      </c>
      <c r="H24" s="145">
        <v>12392</v>
      </c>
      <c r="I24" s="147">
        <v>12466</v>
      </c>
      <c r="J24" s="147">
        <v>12734</v>
      </c>
      <c r="K24" s="147">
        <v>13114</v>
      </c>
      <c r="L24" s="146">
        <f t="shared" ref="L24:L25" si="9">SUM(H24:K24)</f>
        <v>50706</v>
      </c>
      <c r="M24" s="149">
        <v>12590</v>
      </c>
      <c r="N24" s="149">
        <v>12563</v>
      </c>
      <c r="O24" s="149">
        <v>12646</v>
      </c>
      <c r="P24" s="149">
        <v>12787</v>
      </c>
      <c r="Q24" s="146">
        <f>SUM(M24:P24)</f>
        <v>50586</v>
      </c>
      <c r="R24" s="149">
        <v>15416</v>
      </c>
      <c r="S24" s="149">
        <v>16393</v>
      </c>
    </row>
    <row r="25" spans="2:19">
      <c r="B25" s="54" t="s">
        <v>10</v>
      </c>
      <c r="C25" s="143">
        <v>25976</v>
      </c>
      <c r="D25" s="143">
        <v>25166</v>
      </c>
      <c r="E25" s="143">
        <v>28612</v>
      </c>
      <c r="F25" s="143">
        <v>25591</v>
      </c>
      <c r="G25" s="146">
        <f t="shared" si="8"/>
        <v>105345</v>
      </c>
      <c r="H25" s="143">
        <v>27791</v>
      </c>
      <c r="I25" s="143">
        <v>23110</v>
      </c>
      <c r="J25" s="143">
        <v>24987</v>
      </c>
      <c r="K25" s="166">
        <v>15877</v>
      </c>
      <c r="L25" s="146">
        <f t="shared" si="9"/>
        <v>91765</v>
      </c>
      <c r="M25" s="164">
        <v>22540</v>
      </c>
      <c r="N25" s="164">
        <v>24026</v>
      </c>
      <c r="O25" s="164">
        <v>24250</v>
      </c>
      <c r="P25" s="164">
        <v>20563</v>
      </c>
      <c r="Q25" s="146">
        <f>SUM(M25:P25)</f>
        <v>91379</v>
      </c>
      <c r="R25" s="164">
        <v>26772</v>
      </c>
      <c r="S25" s="164">
        <v>29563</v>
      </c>
    </row>
    <row r="26" spans="2:19">
      <c r="B26" s="56" t="s">
        <v>140</v>
      </c>
      <c r="C26" s="176">
        <f t="shared" ref="C26:M26" si="10">C25/C6</f>
        <v>0.21280639664438328</v>
      </c>
      <c r="D26" s="176">
        <f t="shared" si="10"/>
        <v>0.19778060703226921</v>
      </c>
      <c r="E26" s="176">
        <f t="shared" si="10"/>
        <v>0.2344131478477445</v>
      </c>
      <c r="F26" s="211">
        <f t="shared" si="10"/>
        <v>0.21159904416202943</v>
      </c>
      <c r="G26" s="173">
        <f t="shared" si="10"/>
        <v>0.21398320147063304</v>
      </c>
      <c r="H26" s="211">
        <f t="shared" si="10"/>
        <v>0.23837543423253421</v>
      </c>
      <c r="I26" s="176">
        <f t="shared" si="10"/>
        <v>0.21640400408274105</v>
      </c>
      <c r="J26" s="176">
        <f t="shared" si="10"/>
        <v>0.23649614310728315</v>
      </c>
      <c r="K26" s="167">
        <f t="shared" si="10"/>
        <v>0.16327307130663704</v>
      </c>
      <c r="L26" s="173">
        <f t="shared" si="10"/>
        <v>0.21527284158274157</v>
      </c>
      <c r="M26" s="167">
        <f t="shared" si="10"/>
        <v>0.23553507424475167</v>
      </c>
      <c r="N26" s="167">
        <f>N25/N6</f>
        <v>0.24286595166132602</v>
      </c>
      <c r="O26" s="167">
        <f>O25/O6</f>
        <v>0.24472948561394303</v>
      </c>
      <c r="P26" s="167">
        <f>P25/P6</f>
        <v>0.20518065436693642</v>
      </c>
      <c r="Q26" s="173">
        <f t="shared" ref="Q26" si="11">Q25/Q6</f>
        <v>0.23196643075454648</v>
      </c>
      <c r="R26" s="167">
        <f>R25/R6</f>
        <v>0.25045372050816694</v>
      </c>
      <c r="S26" s="167">
        <f>S25/S6</f>
        <v>0.25675030179863301</v>
      </c>
    </row>
    <row r="27" spans="2:19">
      <c r="C27" s="172"/>
      <c r="D27" s="172"/>
      <c r="E27" s="172"/>
      <c r="F27" s="155"/>
      <c r="G27" s="172"/>
      <c r="H27" s="155"/>
      <c r="I27" s="152"/>
      <c r="J27" s="172"/>
      <c r="K27" s="168"/>
      <c r="L27" s="172"/>
      <c r="M27" s="168"/>
      <c r="N27" s="152"/>
      <c r="Q27" s="172"/>
    </row>
    <row r="28" spans="2:19">
      <c r="C28" s="172"/>
      <c r="D28" s="172"/>
      <c r="E28" s="172"/>
      <c r="F28" s="155"/>
      <c r="G28" s="172"/>
      <c r="H28" s="155"/>
      <c r="I28" s="172"/>
      <c r="J28" s="172"/>
      <c r="K28" s="168"/>
      <c r="L28" s="172"/>
      <c r="M28" s="168"/>
      <c r="N28" s="153"/>
      <c r="P28" s="223"/>
      <c r="Q28" s="172"/>
      <c r="R28" s="223"/>
      <c r="S28" s="223"/>
    </row>
    <row r="29" spans="2:19">
      <c r="B29" s="34" t="s">
        <v>141</v>
      </c>
      <c r="C29" s="172"/>
      <c r="D29" s="172"/>
      <c r="E29" s="172"/>
      <c r="F29" s="155"/>
      <c r="G29" s="172"/>
      <c r="H29" s="155"/>
      <c r="I29" s="172"/>
      <c r="J29" s="172"/>
      <c r="K29" s="168"/>
      <c r="L29" s="148"/>
      <c r="M29" s="147"/>
      <c r="N29" s="147"/>
      <c r="Q29" s="148"/>
    </row>
    <row r="30" spans="2:19">
      <c r="B30" s="69"/>
      <c r="C30" s="172"/>
      <c r="D30" s="172"/>
      <c r="E30" s="172"/>
      <c r="F30" s="155"/>
      <c r="G30" s="172"/>
      <c r="H30" s="155"/>
      <c r="I30" s="172"/>
      <c r="J30" s="172"/>
      <c r="K30" s="168"/>
      <c r="L30" s="149"/>
      <c r="M30" s="147"/>
      <c r="N30" s="147"/>
      <c r="Q30" s="149"/>
    </row>
    <row r="31" spans="2:19">
      <c r="B31" s="182"/>
      <c r="C31" s="172"/>
      <c r="D31" s="172"/>
      <c r="E31" s="172"/>
      <c r="F31" s="155"/>
      <c r="G31" s="172"/>
      <c r="H31" s="155"/>
      <c r="I31" s="172"/>
      <c r="J31" s="172"/>
      <c r="K31" s="168"/>
      <c r="L31" s="172"/>
      <c r="M31" s="168"/>
      <c r="Q31" s="172"/>
    </row>
    <row r="32" spans="2:19">
      <c r="B32" s="72" t="s">
        <v>122</v>
      </c>
      <c r="C32" s="188">
        <f>Towage!D17+'Ports Terminals'!D27+Logistics!D15</f>
        <v>181529.51250296674</v>
      </c>
      <c r="D32" s="188">
        <f>Towage!E17+'Ports Terminals'!E27+Logistics!E15</f>
        <v>192544.76749703326</v>
      </c>
      <c r="E32" s="188">
        <f>Towage!F17+'Ports Terminals'!F27+Logistics!F15</f>
        <v>199816.72</v>
      </c>
      <c r="F32" s="195">
        <f>Towage!G17+'Ports Terminals'!G27+Logistics!G15</f>
        <v>201257</v>
      </c>
      <c r="G32" s="189">
        <f>Towage!H17+'Ports Terminals'!H27+Logistics!H15</f>
        <v>775148</v>
      </c>
      <c r="H32" s="195">
        <f>Towage!I17+'Ports Terminals'!I27+Logistics!I15</f>
        <v>192301</v>
      </c>
      <c r="I32" s="188">
        <f>Towage!J17+'Ports Terminals'!J27+Logistics!J15</f>
        <v>186704.68349999998</v>
      </c>
      <c r="J32" s="188">
        <f>Towage!K17+'Ports Terminals'!K27+Logistics!K15</f>
        <v>190221.03510500002</v>
      </c>
      <c r="K32" s="169">
        <f>Towage!L17+'Ports Terminals'!L27+Logistics!L15</f>
        <v>180621.40928999998</v>
      </c>
      <c r="L32" s="189">
        <f>Towage!M17+'Ports Terminals'!M27+Logistics!M15</f>
        <v>749848.12789499993</v>
      </c>
      <c r="M32" s="169">
        <f>Towage!N17+'Ports Terminals'!N27+Logistics!N15</f>
        <v>172949.947805</v>
      </c>
      <c r="N32" s="188">
        <f>Towage!O17+'Ports Terminals'!O27+Logistics!O15</f>
        <v>178121.73001</v>
      </c>
      <c r="O32" s="188">
        <f>Towage!P17+'Ports Terminals'!P27+Logistics!P15</f>
        <v>180423.96956009598</v>
      </c>
      <c r="P32" s="169">
        <f>Towage!Q17+'Ports Terminals'!Q27+Logistics!Q15</f>
        <v>185601.3056787207</v>
      </c>
      <c r="Q32" s="189">
        <f>Towage!R17+'Ports Terminals'!R27+Logistics!R15</f>
        <v>717096.95305381669</v>
      </c>
      <c r="R32" s="169">
        <f>Towage!S17+'Ports Terminals'!S27+Logistics!S15</f>
        <v>179918.583977492</v>
      </c>
      <c r="S32" s="169">
        <f>Towage!T17+'Ports Terminals'!T27+Logistics!T15</f>
        <v>176568.52054643718</v>
      </c>
    </row>
    <row r="33" spans="2:19">
      <c r="B33" s="72" t="s">
        <v>123</v>
      </c>
      <c r="C33" s="188">
        <f>Towage!D18+'Ports Terminals'!D28+Logistics!D16</f>
        <v>-140134.26746783988</v>
      </c>
      <c r="D33" s="188">
        <f>Towage!E18+'Ports Terminals'!E28+Logistics!E16</f>
        <v>-145575.46385493033</v>
      </c>
      <c r="E33" s="188">
        <f>Towage!F18+'Ports Terminals'!F28+Logistics!F16</f>
        <v>-144465.01229125675</v>
      </c>
      <c r="F33" s="195">
        <f>Towage!G18+'Ports Terminals'!G28+Logistics!G16</f>
        <v>-149141.25515036046</v>
      </c>
      <c r="G33" s="189">
        <f>Towage!H18+'Ports Terminals'!H28+Logistics!H16</f>
        <v>-579315.99876438745</v>
      </c>
      <c r="H33" s="195">
        <f>Towage!I18+'Ports Terminals'!I28+Logistics!I16</f>
        <v>-138479.14973595334</v>
      </c>
      <c r="I33" s="188">
        <f>Towage!J18+'Ports Terminals'!J28+Logistics!J16</f>
        <v>-134951.54331579222</v>
      </c>
      <c r="J33" s="188">
        <f>Towage!K18+'Ports Terminals'!K28+Logistics!K16</f>
        <v>-136540.37941018143</v>
      </c>
      <c r="K33" s="169">
        <f>Towage!L18+'Ports Terminals'!L28+Logistics!L16</f>
        <v>-129079.22973667778</v>
      </c>
      <c r="L33" s="189">
        <f>Towage!M18+'Ports Terminals'!M28+Logistics!M16</f>
        <v>-539050.30219860491</v>
      </c>
      <c r="M33" s="169">
        <f>Towage!N18+'Ports Terminals'!N28+Logistics!N16</f>
        <v>-123727.92433504926</v>
      </c>
      <c r="N33" s="188">
        <f>Towage!O18+'Ports Terminals'!O28+Logistics!O16</f>
        <v>-127244.75347995074</v>
      </c>
      <c r="O33" s="188">
        <f>Towage!P18+'Ports Terminals'!P28+Logistics!P16</f>
        <v>-131495.3759049465</v>
      </c>
      <c r="P33" s="169">
        <f>Towage!Q18+'Ports Terminals'!Q28+Logistics!Q16</f>
        <v>-137274.18971363863</v>
      </c>
      <c r="Q33" s="189">
        <f>Towage!R18+'Ports Terminals'!R28+Logistics!R16</f>
        <v>-519742.24343358516</v>
      </c>
      <c r="R33" s="169">
        <f>Towage!S18+'Ports Terminals'!S28+Logistics!S16</f>
        <v>-134925.4134784941</v>
      </c>
      <c r="S33" s="169">
        <f>Towage!T18+'Ports Terminals'!T28+Logistics!T16</f>
        <v>-130866.03698603879</v>
      </c>
    </row>
    <row r="34" spans="2:19">
      <c r="B34" s="109" t="s">
        <v>124</v>
      </c>
      <c r="C34" s="190">
        <f>Towage!D19+'Ports Terminals'!D29+Logistics!D17</f>
        <v>41395.245035126834</v>
      </c>
      <c r="D34" s="190">
        <f>Towage!E19+'Ports Terminals'!E29+Logistics!E17</f>
        <v>46969.303642102939</v>
      </c>
      <c r="E34" s="190">
        <f>Towage!F19+'Ports Terminals'!F29+Logistics!F17</f>
        <v>55351.70770874327</v>
      </c>
      <c r="F34" s="212">
        <f>Towage!G19+'Ports Terminals'!G29+Logistics!G17</f>
        <v>52115.744849639523</v>
      </c>
      <c r="G34" s="191">
        <f>Towage!H19+'Ports Terminals'!H29+Logistics!H17</f>
        <v>195832.00123561258</v>
      </c>
      <c r="H34" s="212">
        <f>Towage!I19+'Ports Terminals'!I29+Logistics!I17</f>
        <v>53821.850264046654</v>
      </c>
      <c r="I34" s="190">
        <f>Towage!J19+'Ports Terminals'!J29+Logistics!J17</f>
        <v>51753.140184207776</v>
      </c>
      <c r="J34" s="190">
        <f>Towage!K19+'Ports Terminals'!K29+Logistics!K17</f>
        <v>53680.655694818575</v>
      </c>
      <c r="K34" s="170">
        <f>Towage!L19+'Ports Terminals'!L29+Logistics!L17</f>
        <v>51542.179553322203</v>
      </c>
      <c r="L34" s="191">
        <f>Towage!M19+'Ports Terminals'!M29+Logistics!M17</f>
        <v>210797.82569639519</v>
      </c>
      <c r="M34" s="170">
        <f>Towage!N19+'Ports Terminals'!N29+Logistics!N17</f>
        <v>49222.023469950742</v>
      </c>
      <c r="N34" s="190">
        <f>Towage!O19+'Ports Terminals'!O29+Logistics!O17</f>
        <v>50876.976530049273</v>
      </c>
      <c r="O34" s="190">
        <f>Towage!P19+'Ports Terminals'!P29+Logistics!P17</f>
        <v>48928.593655149496</v>
      </c>
      <c r="P34" s="170">
        <f>Towage!Q19+'Ports Terminals'!Q29+Logistics!Q17</f>
        <v>48327.115965082055</v>
      </c>
      <c r="Q34" s="191">
        <f>Towage!R19+'Ports Terminals'!R29+Logistics!R17</f>
        <v>197354.70962023156</v>
      </c>
      <c r="R34" s="170">
        <f>Towage!S19+'Ports Terminals'!S29+Logistics!S17</f>
        <v>44993.170498997912</v>
      </c>
      <c r="S34" s="170">
        <f>Towage!T19+'Ports Terminals'!T29+Logistics!T17</f>
        <v>45702.48356039841</v>
      </c>
    </row>
    <row r="35" spans="2:19">
      <c r="B35" s="72" t="s">
        <v>125</v>
      </c>
      <c r="C35" s="188">
        <f>Towage!D20+'Ports Terminals'!D30+Logistics!D18</f>
        <v>-19999.911038587474</v>
      </c>
      <c r="D35" s="188">
        <f>Towage!E20+'Ports Terminals'!E30+Logistics!E18</f>
        <v>-22919.738108713358</v>
      </c>
      <c r="E35" s="188">
        <f>Towage!F20+'Ports Terminals'!F30+Logistics!F18</f>
        <v>-24318.852894998679</v>
      </c>
      <c r="F35" s="195">
        <f>Towage!G20+'Ports Terminals'!G30+Logistics!G18</f>
        <v>-24504.614845164237</v>
      </c>
      <c r="G35" s="189">
        <f>Towage!H20+'Ports Terminals'!H30+Logistics!H18</f>
        <v>-91743.116887463751</v>
      </c>
      <c r="H35" s="195">
        <f>Towage!I20+'Ports Terminals'!I30+Logistics!I18</f>
        <v>-21698.756796885194</v>
      </c>
      <c r="I35" s="188">
        <f>Towage!J20+'Ports Terminals'!J30+Logistics!J18</f>
        <v>-23959.7765172867</v>
      </c>
      <c r="J35" s="188">
        <f>Towage!K20+'Ports Terminals'!K30+Logistics!K18</f>
        <v>-21407.524719916561</v>
      </c>
      <c r="K35" s="169">
        <f>Towage!L20+'Ports Terminals'!L30+Logistics!L18</f>
        <v>-27579.44614816369</v>
      </c>
      <c r="L35" s="189">
        <f>Towage!M20+'Ports Terminals'!M30+Logistics!M18</f>
        <v>-94645.504182252131</v>
      </c>
      <c r="M35" s="169">
        <f>Towage!N20+'Ports Terminals'!N30+Logistics!N18</f>
        <v>-19729.164491827018</v>
      </c>
      <c r="N35" s="188">
        <f>Towage!O20+'Ports Terminals'!O30+Logistics!O18</f>
        <v>-21019.835508172982</v>
      </c>
      <c r="O35" s="188">
        <f>Towage!P20+'Ports Terminals'!P30+Logistics!P18</f>
        <v>-21048.077097797399</v>
      </c>
      <c r="P35" s="169">
        <f>Towage!Q20+'Ports Terminals'!Q30+Logistics!Q18</f>
        <v>-22678.623831343801</v>
      </c>
      <c r="Q35" s="189">
        <f>Towage!R20+'Ports Terminals'!R30+Logistics!R18</f>
        <v>-84475.700929141196</v>
      </c>
      <c r="R35" s="169">
        <f>Towage!S20+'Ports Terminals'!S30+Logistics!S18</f>
        <v>-21541.440129063598</v>
      </c>
      <c r="S35" s="169">
        <f>Towage!T20+'Ports Terminals'!T30+Logistics!T18</f>
        <v>-22001.300240143501</v>
      </c>
    </row>
    <row r="36" spans="2:19">
      <c r="B36" s="109" t="s">
        <v>126</v>
      </c>
      <c r="C36" s="190">
        <f>Towage!D21+'Ports Terminals'!D31+Logistics!D19</f>
        <v>21395.333996539361</v>
      </c>
      <c r="D36" s="190">
        <f>Towage!E21+'Ports Terminals'!E31+Logistics!E19</f>
        <v>24049.565533389574</v>
      </c>
      <c r="E36" s="190">
        <f>Towage!F21+'Ports Terminals'!F31+Logistics!F19</f>
        <v>31032.854813744587</v>
      </c>
      <c r="F36" s="212">
        <f>Towage!G21+'Ports Terminals'!G31+Logistics!G19</f>
        <v>27611.13000447529</v>
      </c>
      <c r="G36" s="191">
        <f>Towage!H21+'Ports Terminals'!H31+Logistics!H19</f>
        <v>104088.88434814883</v>
      </c>
      <c r="H36" s="212">
        <f>Towage!I21+'Ports Terminals'!I31+Logistics!I19</f>
        <v>32123.093467161456</v>
      </c>
      <c r="I36" s="190">
        <f>Towage!J21+'Ports Terminals'!J31+Logistics!J19</f>
        <v>27793.363666921068</v>
      </c>
      <c r="J36" s="190">
        <f>Towage!K21+'Ports Terminals'!K31+Logistics!K19</f>
        <v>32273.130974902015</v>
      </c>
      <c r="K36" s="170">
        <f>Towage!L21+'Ports Terminals'!L31+Logistics!L19</f>
        <v>23962.733405158513</v>
      </c>
      <c r="L36" s="191">
        <f>Towage!M21+'Ports Terminals'!M31+Logistics!M19</f>
        <v>116152.32151414306</v>
      </c>
      <c r="M36" s="170">
        <f>Towage!N21+'Ports Terminals'!N31+Logistics!N19</f>
        <v>29492.858978123724</v>
      </c>
      <c r="N36" s="190">
        <f>Towage!O21+'Ports Terminals'!O31+Logistics!O19</f>
        <v>29857.141021876283</v>
      </c>
      <c r="O36" s="190">
        <f>Towage!P21+'Ports Terminals'!P31+Logistics!P19</f>
        <v>27880.516557352097</v>
      </c>
      <c r="P36" s="170">
        <f>Towage!Q21+'Ports Terminals'!Q31+Logistics!Q19</f>
        <v>25648.492133738255</v>
      </c>
      <c r="Q36" s="191">
        <f>Towage!R21+'Ports Terminals'!R31+Logistics!R19</f>
        <v>112879.00869109036</v>
      </c>
      <c r="R36" s="170">
        <f>Towage!S21+'Ports Terminals'!S31+Logistics!S19</f>
        <v>23451.730369934307</v>
      </c>
      <c r="S36" s="170">
        <f>Towage!T21+'Ports Terminals'!T31+Logistics!T19</f>
        <v>23701.18332025491</v>
      </c>
    </row>
    <row r="37" spans="2:19">
      <c r="C37" s="200"/>
      <c r="D37" s="200"/>
      <c r="E37" s="200"/>
      <c r="F37" s="213"/>
      <c r="G37" s="204"/>
      <c r="H37" s="213"/>
      <c r="I37" s="213"/>
      <c r="J37" s="213"/>
      <c r="K37" s="213"/>
      <c r="L37" s="204"/>
      <c r="M37" s="171"/>
      <c r="N37" s="200"/>
      <c r="O37" s="200"/>
      <c r="P37" s="171"/>
      <c r="Q37" s="201"/>
      <c r="R37" s="171"/>
      <c r="S37" s="171"/>
    </row>
    <row r="38" spans="2:19">
      <c r="B38" s="34" t="s">
        <v>10</v>
      </c>
      <c r="C38" s="188">
        <f>Towage!D23+'Ports Terminals'!D33+Logistics!D21</f>
        <v>39495.333996539361</v>
      </c>
      <c r="D38" s="188">
        <f>Towage!E23+'Ports Terminals'!E33+Logistics!E21</f>
        <v>42846.56553338957</v>
      </c>
      <c r="E38" s="188">
        <f>Towage!F23+'Ports Terminals'!F33+Logistics!F21</f>
        <v>49937.854813744591</v>
      </c>
      <c r="F38" s="195">
        <f>Towage!G23+'Ports Terminals'!G33+Logistics!G21</f>
        <v>49940.130004475286</v>
      </c>
      <c r="G38" s="189">
        <f>Towage!H23+'Ports Terminals'!H33+Logistics!H21</f>
        <v>182219.88434814883</v>
      </c>
      <c r="H38" s="195">
        <f>Towage!I23+'Ports Terminals'!I33+Logistics!I21</f>
        <v>53737.093467161452</v>
      </c>
      <c r="I38" s="188">
        <f>Towage!J23+'Ports Terminals'!J33+Logistics!J21</f>
        <v>49502.363666921068</v>
      </c>
      <c r="J38" s="188">
        <f>Towage!K23+'Ports Terminals'!K33+Logistics!K21</f>
        <v>53494.130974902015</v>
      </c>
      <c r="K38" s="169">
        <f>Towage!L23+'Ports Terminals'!L33+Logistics!L21</f>
        <v>46181.617407906713</v>
      </c>
      <c r="L38" s="189">
        <f>Towage!M23+'Ports Terminals'!M33+Logistics!M21</f>
        <v>202915.20551689126</v>
      </c>
      <c r="M38" s="169">
        <f>Towage!N23+'Ports Terminals'!N33+Logistics!N21</f>
        <v>51717.733779875416</v>
      </c>
      <c r="N38" s="188">
        <f>Towage!O23+'Ports Terminals'!O33+Logistics!O21</f>
        <v>52305.10593174208</v>
      </c>
      <c r="O38" s="188">
        <f>Towage!P23+'Ports Terminals'!P33+Logistics!P21</f>
        <v>51128.970712743401</v>
      </c>
      <c r="P38" s="169">
        <f>Towage!Q23+'Ports Terminals'!Q33+Logistics!Q21</f>
        <v>49770.103359914479</v>
      </c>
      <c r="Q38" s="189">
        <f>Towage!R23+'Ports Terminals'!R33+Logistics!R21</f>
        <v>204921.91378427538</v>
      </c>
      <c r="R38" s="169">
        <f>Towage!S23+'Ports Terminals'!S33+Logistics!S21</f>
        <v>49369.078164291503</v>
      </c>
      <c r="S38" s="169">
        <f>Towage!T23+'Ports Terminals'!T33+Logistics!T21</f>
        <v>49138.4532167008</v>
      </c>
    </row>
    <row r="39" spans="2:19">
      <c r="B39" s="34" t="s">
        <v>139</v>
      </c>
      <c r="C39" s="188">
        <f>Towage!D24+'Ports Terminals'!D34+Logistics!D22</f>
        <v>18100</v>
      </c>
      <c r="D39" s="188">
        <f>Towage!E24+'Ports Terminals'!E34+Logistics!E22</f>
        <v>18797</v>
      </c>
      <c r="E39" s="188">
        <f>Towage!F24+'Ports Terminals'!F34+Logistics!F22</f>
        <v>18905</v>
      </c>
      <c r="F39" s="195">
        <f>Towage!G24+'Ports Terminals'!G34+Logistics!G22</f>
        <v>22329</v>
      </c>
      <c r="G39" s="189">
        <f>Towage!H24+'Ports Terminals'!H34+Logistics!H22</f>
        <v>78131</v>
      </c>
      <c r="H39" s="195">
        <f>Towage!I24+'Ports Terminals'!I34+Logistics!I22</f>
        <v>21614</v>
      </c>
      <c r="I39" s="188">
        <f>Towage!J24+'Ports Terminals'!J34+Logistics!J22</f>
        <v>21709</v>
      </c>
      <c r="J39" s="188">
        <f>Towage!K24+'Ports Terminals'!K34+Logistics!K22</f>
        <v>21221</v>
      </c>
      <c r="K39" s="169">
        <f>Towage!L24+'Ports Terminals'!L34+Logistics!L22</f>
        <v>22218.8840027482</v>
      </c>
      <c r="L39" s="189">
        <f>Towage!M24+'Ports Terminals'!M34+Logistics!M22</f>
        <v>86762.884002748193</v>
      </c>
      <c r="M39" s="169">
        <f>Towage!N24+'Ports Terminals'!N34+Logistics!N22</f>
        <v>22224.874801751703</v>
      </c>
      <c r="N39" s="188">
        <f>Towage!O24+'Ports Terminals'!O34+Logistics!O22</f>
        <v>22447.964909865797</v>
      </c>
      <c r="O39" s="188">
        <f>Towage!P24+'Ports Terminals'!P34+Logistics!P22</f>
        <v>23248.4541553913</v>
      </c>
      <c r="P39" s="169">
        <f>Towage!Q24+'Ports Terminals'!Q34+Logistics!Q22</f>
        <v>24121.611226176203</v>
      </c>
      <c r="Q39" s="189">
        <f>Towage!R24+'Ports Terminals'!R34+Logistics!R22</f>
        <v>92042.905093184992</v>
      </c>
      <c r="R39" s="169">
        <f>Towage!S24+'Ports Terminals'!S34+Logistics!S22</f>
        <v>25917.347794357196</v>
      </c>
      <c r="S39" s="169">
        <f>Towage!T24+'Ports Terminals'!T34+Logistics!T22</f>
        <v>25436.6414697416</v>
      </c>
    </row>
    <row r="40" spans="2:19">
      <c r="C40" s="158"/>
      <c r="D40" s="158"/>
      <c r="E40" s="158"/>
      <c r="F40" s="77"/>
      <c r="G40" s="158"/>
      <c r="H40" s="77"/>
      <c r="I40" s="158"/>
      <c r="J40" s="158"/>
      <c r="K40" s="163"/>
      <c r="L40" s="158"/>
      <c r="M40" s="163"/>
      <c r="N40" s="158"/>
      <c r="O40" s="158"/>
      <c r="P40" s="163"/>
      <c r="Q40" s="158"/>
      <c r="R40" s="163"/>
      <c r="S40" s="163"/>
    </row>
    <row r="41" spans="2:19">
      <c r="B41" s="34" t="s">
        <v>142</v>
      </c>
      <c r="C41" s="161">
        <f>C38/C32</f>
        <v>0.21756976841930256</v>
      </c>
      <c r="D41" s="161">
        <f t="shared" ref="D41:N41" si="12">D38/D32</f>
        <v>0.22252781049503073</v>
      </c>
      <c r="E41" s="161">
        <f t="shared" si="12"/>
        <v>0.2499182991981081</v>
      </c>
      <c r="F41" s="208">
        <f t="shared" si="12"/>
        <v>0.24814108331374951</v>
      </c>
      <c r="G41" s="162">
        <f t="shared" si="12"/>
        <v>0.23507753919012733</v>
      </c>
      <c r="H41" s="208">
        <f t="shared" si="12"/>
        <v>0.27944261063208953</v>
      </c>
      <c r="I41" s="161">
        <f t="shared" si="12"/>
        <v>0.2651372356544075</v>
      </c>
      <c r="J41" s="161">
        <f t="shared" si="12"/>
        <v>0.2812209014916453</v>
      </c>
      <c r="K41" s="93">
        <f t="shared" si="12"/>
        <v>0.25568185736918364</v>
      </c>
      <c r="L41" s="162">
        <f t="shared" si="12"/>
        <v>0.27060840451322055</v>
      </c>
      <c r="M41" s="93">
        <f t="shared" si="12"/>
        <v>0.29903295396299767</v>
      </c>
      <c r="N41" s="161">
        <f t="shared" si="12"/>
        <v>0.29364809071192832</v>
      </c>
      <c r="O41" s="161">
        <f t="shared" ref="O41:Q41" si="13">O38/O32</f>
        <v>0.28338236231806918</v>
      </c>
      <c r="P41" s="93">
        <f t="shared" si="13"/>
        <v>0.26815599802981693</v>
      </c>
      <c r="Q41" s="162">
        <f t="shared" si="13"/>
        <v>0.2857659803344561</v>
      </c>
      <c r="R41" s="93">
        <f t="shared" ref="R41:S41" si="14">R38/R32</f>
        <v>0.27439676921016465</v>
      </c>
      <c r="S41" s="93">
        <f t="shared" si="14"/>
        <v>0.27829679415463798</v>
      </c>
    </row>
    <row r="42" spans="2:19">
      <c r="B42" s="34" t="s">
        <v>143</v>
      </c>
    </row>
  </sheetData>
  <hyperlinks>
    <hyperlink ref="B2" location="SMSAAM!A1" display="INICIO"/>
  </hyperlinks>
  <pageMargins left="0.25" right="0.25" top="0.75" bottom="0.75" header="0.3" footer="0.3"/>
  <pageSetup scale="5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7"/>
  <sheetViews>
    <sheetView showGridLines="0" zoomScale="85" zoomScaleNormal="85" workbookViewId="0">
      <pane xSplit="2" ySplit="4" topLeftCell="C5" activePane="bottomRight" state="frozen"/>
      <selection pane="topRight" activeCell="C1" sqref="C1"/>
      <selection pane="bottomLeft" activeCell="A6" sqref="A6"/>
      <selection pane="bottomRight" activeCell="B2" sqref="B2"/>
    </sheetView>
  </sheetViews>
  <sheetFormatPr baseColWidth="10" defaultRowHeight="15" outlineLevelCol="1"/>
  <cols>
    <col min="1" max="1" width="5.7109375" style="1" customWidth="1"/>
    <col min="2" max="2" width="32.28515625" style="34" bestFit="1" customWidth="1"/>
    <col min="3" max="5" width="11.42578125" style="34" hidden="1" customWidth="1" outlineLevel="1"/>
    <col min="6" max="6" width="11.42578125" style="34" customWidth="1" collapsed="1"/>
    <col min="7" max="9" width="11.42578125" style="34" hidden="1" customWidth="1" outlineLevel="1"/>
    <col min="10" max="10" width="11.42578125" style="34" customWidth="1" collapsed="1"/>
    <col min="11" max="11" width="11.42578125" style="34" customWidth="1"/>
    <col min="12" max="16384" width="11.42578125" style="1"/>
  </cols>
  <sheetData>
    <row r="2" spans="1:16">
      <c r="B2" s="129" t="s">
        <v>88</v>
      </c>
      <c r="C2" s="50"/>
      <c r="D2" s="50"/>
      <c r="E2" s="50"/>
      <c r="F2" s="50"/>
      <c r="G2" s="50"/>
      <c r="H2" s="50"/>
      <c r="I2" s="50"/>
      <c r="J2" s="50"/>
      <c r="K2" s="50"/>
    </row>
    <row r="3" spans="1:16">
      <c r="C3" s="57"/>
      <c r="D3" s="57"/>
      <c r="E3" s="57"/>
      <c r="F3" s="57"/>
      <c r="G3" s="57"/>
      <c r="H3" s="57"/>
      <c r="I3" s="57"/>
      <c r="J3" s="57"/>
      <c r="K3" s="57"/>
    </row>
    <row r="4" spans="1:16" ht="38.1" customHeight="1">
      <c r="A4" s="127"/>
      <c r="B4" s="128" t="s">
        <v>144</v>
      </c>
      <c r="C4" s="102" t="s">
        <v>1</v>
      </c>
      <c r="D4" s="102" t="s">
        <v>2</v>
      </c>
      <c r="E4" s="102" t="s">
        <v>3</v>
      </c>
      <c r="F4" s="102" t="s">
        <v>4</v>
      </c>
      <c r="G4" s="102" t="s">
        <v>5</v>
      </c>
      <c r="H4" s="102" t="s">
        <v>6</v>
      </c>
      <c r="I4" s="102" t="s">
        <v>7</v>
      </c>
      <c r="J4" s="102" t="s">
        <v>8</v>
      </c>
      <c r="K4" s="102" t="s">
        <v>9</v>
      </c>
      <c r="L4" s="102" t="s">
        <v>61</v>
      </c>
      <c r="M4" s="102" t="s">
        <v>68</v>
      </c>
      <c r="N4" s="102" t="s">
        <v>69</v>
      </c>
      <c r="O4" s="102" t="s">
        <v>210</v>
      </c>
      <c r="P4" s="102" t="s">
        <v>223</v>
      </c>
    </row>
    <row r="5" spans="1:16" s="29" customFormat="1">
      <c r="B5" s="49"/>
      <c r="C5" s="58"/>
      <c r="D5" s="58"/>
      <c r="E5" s="58"/>
      <c r="F5" s="58"/>
      <c r="G5" s="58"/>
      <c r="H5" s="58"/>
      <c r="I5" s="58"/>
      <c r="J5" s="58"/>
      <c r="K5" s="58"/>
    </row>
    <row r="6" spans="1:16">
      <c r="B6" s="104" t="s">
        <v>145</v>
      </c>
      <c r="C6" s="177">
        <v>34853</v>
      </c>
      <c r="D6" s="177">
        <v>40515</v>
      </c>
      <c r="E6" s="177">
        <v>55482</v>
      </c>
      <c r="F6" s="125">
        <v>44915</v>
      </c>
      <c r="G6" s="177">
        <v>47077</v>
      </c>
      <c r="H6" s="177">
        <v>44469</v>
      </c>
      <c r="I6" s="177">
        <v>66008</v>
      </c>
      <c r="J6" s="125">
        <v>113380</v>
      </c>
      <c r="K6" s="59">
        <v>111376</v>
      </c>
      <c r="L6" s="59">
        <v>112897</v>
      </c>
      <c r="M6" s="59">
        <v>107898</v>
      </c>
      <c r="N6" s="125">
        <v>143029</v>
      </c>
      <c r="O6" s="59">
        <v>148043</v>
      </c>
      <c r="P6" s="59">
        <v>229625</v>
      </c>
    </row>
    <row r="7" spans="1:16">
      <c r="B7" s="104" t="s">
        <v>146</v>
      </c>
      <c r="C7" s="177">
        <v>169511</v>
      </c>
      <c r="D7" s="177">
        <v>173816</v>
      </c>
      <c r="E7" s="177">
        <v>154500</v>
      </c>
      <c r="F7" s="125">
        <v>158509</v>
      </c>
      <c r="G7" s="177">
        <v>163475</v>
      </c>
      <c r="H7" s="177">
        <v>152948</v>
      </c>
      <c r="I7" s="177">
        <v>145023</v>
      </c>
      <c r="J7" s="125">
        <v>146986</v>
      </c>
      <c r="K7" s="59">
        <v>164618</v>
      </c>
      <c r="L7" s="59">
        <v>145029</v>
      </c>
      <c r="M7" s="59">
        <v>161858</v>
      </c>
      <c r="N7" s="125">
        <v>154702</v>
      </c>
      <c r="O7" s="59">
        <v>154522</v>
      </c>
      <c r="P7" s="59">
        <v>160594</v>
      </c>
    </row>
    <row r="8" spans="1:16" ht="20.100000000000001" customHeight="1">
      <c r="B8" s="105" t="s">
        <v>147</v>
      </c>
      <c r="C8" s="106">
        <v>204364</v>
      </c>
      <c r="D8" s="106">
        <v>214331</v>
      </c>
      <c r="E8" s="106">
        <v>209982</v>
      </c>
      <c r="F8" s="178">
        <v>203424</v>
      </c>
      <c r="G8" s="106">
        <v>210552</v>
      </c>
      <c r="H8" s="106">
        <v>197417</v>
      </c>
      <c r="I8" s="106">
        <v>211031</v>
      </c>
      <c r="J8" s="178">
        <v>260366</v>
      </c>
      <c r="K8" s="107">
        <v>275994</v>
      </c>
      <c r="L8" s="60">
        <v>257926</v>
      </c>
      <c r="M8" s="60">
        <v>269756</v>
      </c>
      <c r="N8" s="178">
        <v>297731</v>
      </c>
      <c r="O8" s="60">
        <v>302565</v>
      </c>
      <c r="P8" s="60">
        <v>390219</v>
      </c>
    </row>
    <row r="9" spans="1:16">
      <c r="B9" s="104" t="s">
        <v>148</v>
      </c>
      <c r="C9" s="61">
        <v>511489</v>
      </c>
      <c r="D9" s="61">
        <v>517138</v>
      </c>
      <c r="E9" s="61">
        <v>496130</v>
      </c>
      <c r="F9" s="62">
        <v>487964</v>
      </c>
      <c r="G9" s="61">
        <v>481243</v>
      </c>
      <c r="H9" s="61">
        <v>493600</v>
      </c>
      <c r="I9" s="61">
        <v>484633</v>
      </c>
      <c r="J9" s="62">
        <v>476735</v>
      </c>
      <c r="K9" s="63">
        <v>497192</v>
      </c>
      <c r="L9" s="63">
        <v>500275</v>
      </c>
      <c r="M9" s="63">
        <v>489583</v>
      </c>
      <c r="N9" s="62">
        <v>478205</v>
      </c>
      <c r="O9" s="63">
        <v>476945</v>
      </c>
      <c r="P9" s="63">
        <v>487366</v>
      </c>
    </row>
    <row r="10" spans="1:16">
      <c r="B10" s="104" t="s">
        <v>149</v>
      </c>
      <c r="C10" s="64">
        <v>358914</v>
      </c>
      <c r="D10" s="64">
        <v>358464</v>
      </c>
      <c r="E10" s="64">
        <v>497877</v>
      </c>
      <c r="F10" s="62">
        <v>530840</v>
      </c>
      <c r="G10" s="64">
        <v>535304</v>
      </c>
      <c r="H10" s="64">
        <v>526372</v>
      </c>
      <c r="I10" s="64">
        <v>510341</v>
      </c>
      <c r="J10" s="62">
        <v>483701</v>
      </c>
      <c r="K10" s="65">
        <v>480671</v>
      </c>
      <c r="L10" s="65">
        <v>492195</v>
      </c>
      <c r="M10" s="65">
        <v>503515</v>
      </c>
      <c r="N10" s="62">
        <v>491543</v>
      </c>
      <c r="O10" s="65">
        <v>647687</v>
      </c>
      <c r="P10" s="65">
        <v>575310</v>
      </c>
    </row>
    <row r="11" spans="1:16" ht="20.100000000000001" customHeight="1">
      <c r="B11" s="105" t="s">
        <v>150</v>
      </c>
      <c r="C11" s="179">
        <v>870403</v>
      </c>
      <c r="D11" s="179">
        <v>875602</v>
      </c>
      <c r="E11" s="179">
        <v>994007</v>
      </c>
      <c r="F11" s="178">
        <v>1018804</v>
      </c>
      <c r="G11" s="179">
        <v>1016547</v>
      </c>
      <c r="H11" s="179">
        <v>1019972</v>
      </c>
      <c r="I11" s="179">
        <v>994974</v>
      </c>
      <c r="J11" s="178">
        <v>960436</v>
      </c>
      <c r="K11" s="66">
        <v>977863</v>
      </c>
      <c r="L11" s="55">
        <v>992470</v>
      </c>
      <c r="M11" s="55">
        <v>993098</v>
      </c>
      <c r="N11" s="178">
        <v>969748</v>
      </c>
      <c r="O11" s="55">
        <v>1124632</v>
      </c>
      <c r="P11" s="55">
        <v>1062676</v>
      </c>
    </row>
    <row r="12" spans="1:16" ht="20.100000000000001" customHeight="1">
      <c r="B12" s="105" t="s">
        <v>151</v>
      </c>
      <c r="C12" s="179">
        <v>1074767</v>
      </c>
      <c r="D12" s="179">
        <v>1089933</v>
      </c>
      <c r="E12" s="179">
        <v>1203989</v>
      </c>
      <c r="F12" s="178">
        <v>1222228</v>
      </c>
      <c r="G12" s="179">
        <v>1227099</v>
      </c>
      <c r="H12" s="179">
        <v>1217389</v>
      </c>
      <c r="I12" s="179">
        <v>1206005</v>
      </c>
      <c r="J12" s="178">
        <v>1220802</v>
      </c>
      <c r="K12" s="66">
        <v>1253857</v>
      </c>
      <c r="L12" s="55">
        <v>1250396</v>
      </c>
      <c r="M12" s="55">
        <v>1262854</v>
      </c>
      <c r="N12" s="178">
        <v>1267479</v>
      </c>
      <c r="O12" s="55">
        <v>1427197</v>
      </c>
      <c r="P12" s="55">
        <v>1452895</v>
      </c>
    </row>
    <row r="13" spans="1:16" s="3" customFormat="1">
      <c r="B13" s="180"/>
      <c r="C13" s="61"/>
      <c r="D13" s="61"/>
      <c r="E13" s="61"/>
      <c r="F13" s="61"/>
      <c r="G13" s="61"/>
      <c r="H13" s="61"/>
      <c r="I13" s="61"/>
      <c r="J13" s="61"/>
      <c r="K13" s="53"/>
      <c r="N13" s="61"/>
    </row>
    <row r="14" spans="1:16">
      <c r="B14" s="104" t="s">
        <v>152</v>
      </c>
      <c r="C14" s="181">
        <v>45306</v>
      </c>
      <c r="D14" s="181">
        <v>51806</v>
      </c>
      <c r="E14" s="181">
        <v>33013</v>
      </c>
      <c r="F14" s="125">
        <v>44154</v>
      </c>
      <c r="G14" s="181">
        <v>41608</v>
      </c>
      <c r="H14" s="181">
        <v>37047</v>
      </c>
      <c r="I14" s="181">
        <v>33399</v>
      </c>
      <c r="J14" s="125">
        <v>58618</v>
      </c>
      <c r="K14" s="67">
        <v>67151</v>
      </c>
      <c r="L14" s="67">
        <v>67084</v>
      </c>
      <c r="M14" s="67">
        <v>69704</v>
      </c>
      <c r="N14" s="125">
        <v>72498</v>
      </c>
      <c r="O14" s="67">
        <v>37199</v>
      </c>
      <c r="P14" s="67">
        <v>43826</v>
      </c>
    </row>
    <row r="15" spans="1:16">
      <c r="B15" s="104" t="s">
        <v>153</v>
      </c>
      <c r="C15" s="181">
        <v>2245</v>
      </c>
      <c r="D15" s="181">
        <v>2255</v>
      </c>
      <c r="E15" s="181">
        <v>2264</v>
      </c>
      <c r="F15" s="125">
        <v>2273</v>
      </c>
      <c r="G15" s="181">
        <v>2283</v>
      </c>
      <c r="H15" s="181">
        <v>2293</v>
      </c>
      <c r="I15" s="181">
        <v>2302</v>
      </c>
      <c r="J15" s="125">
        <v>1912</v>
      </c>
      <c r="K15" s="67">
        <v>1908</v>
      </c>
      <c r="L15" s="67">
        <v>1819</v>
      </c>
      <c r="M15" s="67">
        <v>1794</v>
      </c>
      <c r="N15" s="125">
        <v>1742</v>
      </c>
      <c r="O15" s="67">
        <v>3479</v>
      </c>
      <c r="P15" s="67">
        <v>3833</v>
      </c>
    </row>
    <row r="16" spans="1:16">
      <c r="B16" s="104" t="s">
        <v>154</v>
      </c>
      <c r="C16" s="64">
        <v>108004</v>
      </c>
      <c r="D16" s="64">
        <v>77328</v>
      </c>
      <c r="E16" s="64">
        <v>85386</v>
      </c>
      <c r="F16" s="62">
        <v>93627</v>
      </c>
      <c r="G16" s="64">
        <v>109629</v>
      </c>
      <c r="H16" s="64">
        <v>74087</v>
      </c>
      <c r="I16" s="64">
        <v>76334</v>
      </c>
      <c r="J16" s="62">
        <v>84768</v>
      </c>
      <c r="K16" s="52">
        <v>97514</v>
      </c>
      <c r="L16" s="52">
        <v>60853</v>
      </c>
      <c r="M16" s="52">
        <v>65156</v>
      </c>
      <c r="N16" s="62">
        <v>70356</v>
      </c>
      <c r="O16" s="52">
        <v>90929</v>
      </c>
      <c r="P16" s="52">
        <v>118397</v>
      </c>
    </row>
    <row r="17" spans="2:16">
      <c r="B17" s="105" t="s">
        <v>155</v>
      </c>
      <c r="C17" s="179">
        <v>155555</v>
      </c>
      <c r="D17" s="179">
        <v>131389</v>
      </c>
      <c r="E17" s="179">
        <v>120663</v>
      </c>
      <c r="F17" s="178">
        <v>140054</v>
      </c>
      <c r="G17" s="179">
        <v>153520</v>
      </c>
      <c r="H17" s="179">
        <v>113427</v>
      </c>
      <c r="I17" s="179">
        <v>112035</v>
      </c>
      <c r="J17" s="178">
        <v>145298</v>
      </c>
      <c r="K17" s="68">
        <v>166573</v>
      </c>
      <c r="L17" s="68">
        <v>129756</v>
      </c>
      <c r="M17" s="68">
        <v>136654</v>
      </c>
      <c r="N17" s="178">
        <v>144596</v>
      </c>
      <c r="O17" s="68">
        <v>131607</v>
      </c>
      <c r="P17" s="68">
        <v>166056</v>
      </c>
    </row>
    <row r="18" spans="2:16">
      <c r="B18" s="104" t="s">
        <v>156</v>
      </c>
      <c r="C18" s="181">
        <v>147011</v>
      </c>
      <c r="D18" s="181">
        <v>180697</v>
      </c>
      <c r="E18" s="181">
        <v>157820</v>
      </c>
      <c r="F18" s="125">
        <v>146006</v>
      </c>
      <c r="G18" s="181">
        <v>144526</v>
      </c>
      <c r="H18" s="181">
        <v>177889</v>
      </c>
      <c r="I18" s="181">
        <v>174986</v>
      </c>
      <c r="J18" s="125">
        <v>153183</v>
      </c>
      <c r="K18" s="67">
        <v>154845</v>
      </c>
      <c r="L18" s="67">
        <v>184338</v>
      </c>
      <c r="M18" s="67">
        <v>176643</v>
      </c>
      <c r="N18" s="125">
        <v>168493</v>
      </c>
      <c r="O18" s="67">
        <v>284413</v>
      </c>
      <c r="P18" s="67">
        <v>280411</v>
      </c>
    </row>
    <row r="19" spans="2:16">
      <c r="B19" s="104" t="s">
        <v>157</v>
      </c>
      <c r="C19" s="181">
        <v>42760</v>
      </c>
      <c r="D19" s="181">
        <v>41784</v>
      </c>
      <c r="E19" s="181">
        <v>41108</v>
      </c>
      <c r="F19" s="125">
        <v>40151</v>
      </c>
      <c r="G19" s="181">
        <v>39515</v>
      </c>
      <c r="H19" s="181">
        <v>39017</v>
      </c>
      <c r="I19" s="181">
        <v>38452</v>
      </c>
      <c r="J19" s="125">
        <v>31763</v>
      </c>
      <c r="K19" s="67">
        <v>30631</v>
      </c>
      <c r="L19" s="67">
        <v>29070</v>
      </c>
      <c r="M19" s="67">
        <v>27754</v>
      </c>
      <c r="N19" s="125">
        <v>26402</v>
      </c>
      <c r="O19" s="67">
        <v>26977</v>
      </c>
      <c r="P19" s="67">
        <v>27127</v>
      </c>
    </row>
    <row r="20" spans="2:16" ht="20.100000000000001" customHeight="1">
      <c r="B20" s="104" t="s">
        <v>158</v>
      </c>
      <c r="C20" s="64">
        <v>50608</v>
      </c>
      <c r="D20" s="64">
        <v>47559</v>
      </c>
      <c r="E20" s="64">
        <v>66348</v>
      </c>
      <c r="F20" s="62">
        <v>63716</v>
      </c>
      <c r="G20" s="64">
        <v>67818</v>
      </c>
      <c r="H20" s="64">
        <v>60576</v>
      </c>
      <c r="I20" s="64">
        <v>58841</v>
      </c>
      <c r="J20" s="62">
        <v>61175</v>
      </c>
      <c r="K20" s="52">
        <v>67361</v>
      </c>
      <c r="L20" s="52">
        <v>62324</v>
      </c>
      <c r="M20" s="52">
        <v>63230</v>
      </c>
      <c r="N20" s="62">
        <v>63457</v>
      </c>
      <c r="O20" s="52">
        <v>87657</v>
      </c>
      <c r="P20" s="52">
        <v>84223</v>
      </c>
    </row>
    <row r="21" spans="2:16" s="9" customFormat="1" ht="9.9499999999999993" customHeight="1">
      <c r="B21" s="105" t="s">
        <v>159</v>
      </c>
      <c r="C21" s="179">
        <v>240379</v>
      </c>
      <c r="D21" s="179">
        <v>270040</v>
      </c>
      <c r="E21" s="179">
        <v>265276</v>
      </c>
      <c r="F21" s="178">
        <v>249873</v>
      </c>
      <c r="G21" s="179">
        <v>251859</v>
      </c>
      <c r="H21" s="179">
        <v>277482</v>
      </c>
      <c r="I21" s="179">
        <v>272279</v>
      </c>
      <c r="J21" s="178">
        <v>246121</v>
      </c>
      <c r="K21" s="68">
        <v>252837</v>
      </c>
      <c r="L21" s="68">
        <v>275732</v>
      </c>
      <c r="M21" s="68">
        <v>267627</v>
      </c>
      <c r="N21" s="178">
        <v>258352</v>
      </c>
      <c r="O21" s="68">
        <v>399047</v>
      </c>
      <c r="P21" s="68">
        <v>391761</v>
      </c>
    </row>
    <row r="22" spans="2:16">
      <c r="B22" s="105" t="s">
        <v>160</v>
      </c>
      <c r="C22" s="179">
        <v>395934</v>
      </c>
      <c r="D22" s="179">
        <v>401429</v>
      </c>
      <c r="E22" s="179">
        <v>385939</v>
      </c>
      <c r="F22" s="178">
        <v>389927</v>
      </c>
      <c r="G22" s="179">
        <v>405379</v>
      </c>
      <c r="H22" s="179">
        <v>390909</v>
      </c>
      <c r="I22" s="179">
        <v>384314</v>
      </c>
      <c r="J22" s="178">
        <v>391419</v>
      </c>
      <c r="K22" s="66">
        <v>419410</v>
      </c>
      <c r="L22" s="55">
        <v>405488</v>
      </c>
      <c r="M22" s="55">
        <v>404281</v>
      </c>
      <c r="N22" s="178">
        <v>402948</v>
      </c>
      <c r="O22" s="55">
        <v>530654</v>
      </c>
      <c r="P22" s="55">
        <v>557817</v>
      </c>
    </row>
    <row r="23" spans="2:16" s="3" customFormat="1">
      <c r="B23" s="182"/>
      <c r="C23" s="106"/>
      <c r="D23" s="106"/>
      <c r="E23" s="106"/>
      <c r="F23" s="106"/>
      <c r="G23" s="106"/>
      <c r="H23" s="106"/>
      <c r="I23" s="106"/>
      <c r="J23" s="106"/>
      <c r="K23" s="107"/>
      <c r="N23" s="106"/>
    </row>
    <row r="24" spans="2:16" ht="20.100000000000001" customHeight="1">
      <c r="B24" s="104" t="s">
        <v>161</v>
      </c>
      <c r="C24" s="64">
        <v>668142</v>
      </c>
      <c r="D24" s="64">
        <v>678519</v>
      </c>
      <c r="E24" s="64">
        <v>700567</v>
      </c>
      <c r="F24" s="62">
        <v>713952</v>
      </c>
      <c r="G24" s="64">
        <v>704237</v>
      </c>
      <c r="H24" s="64">
        <v>706843</v>
      </c>
      <c r="I24" s="64">
        <v>702695</v>
      </c>
      <c r="J24" s="62">
        <v>717239</v>
      </c>
      <c r="K24" s="52">
        <v>718765</v>
      </c>
      <c r="L24" s="52">
        <v>728947</v>
      </c>
      <c r="M24" s="52">
        <v>740384</v>
      </c>
      <c r="N24" s="62">
        <v>748208</v>
      </c>
      <c r="O24" s="52">
        <v>742197</v>
      </c>
      <c r="P24" s="52">
        <v>747644</v>
      </c>
    </row>
    <row r="25" spans="2:16" ht="20.100000000000001" customHeight="1">
      <c r="B25" s="104" t="s">
        <v>162</v>
      </c>
      <c r="C25" s="64">
        <v>10691</v>
      </c>
      <c r="D25" s="64">
        <v>9985</v>
      </c>
      <c r="E25" s="64">
        <v>117483</v>
      </c>
      <c r="F25" s="62">
        <v>118349</v>
      </c>
      <c r="G25" s="64">
        <v>117483</v>
      </c>
      <c r="H25" s="64">
        <v>119637</v>
      </c>
      <c r="I25" s="64">
        <v>118996</v>
      </c>
      <c r="J25" s="62">
        <v>112144</v>
      </c>
      <c r="K25" s="52">
        <v>115682</v>
      </c>
      <c r="L25" s="52">
        <v>115961</v>
      </c>
      <c r="M25" s="52">
        <v>118189</v>
      </c>
      <c r="N25" s="62">
        <v>116323</v>
      </c>
      <c r="O25" s="52">
        <v>154346</v>
      </c>
      <c r="P25" s="52">
        <v>147434</v>
      </c>
    </row>
    <row r="26" spans="2:16">
      <c r="B26" s="105" t="s">
        <v>163</v>
      </c>
      <c r="C26" s="179">
        <v>678833</v>
      </c>
      <c r="D26" s="179">
        <v>688504</v>
      </c>
      <c r="E26" s="179">
        <v>818050</v>
      </c>
      <c r="F26" s="178">
        <v>832301</v>
      </c>
      <c r="G26" s="179">
        <v>821720</v>
      </c>
      <c r="H26" s="179">
        <v>826480</v>
      </c>
      <c r="I26" s="179">
        <v>821691</v>
      </c>
      <c r="J26" s="178">
        <v>829383</v>
      </c>
      <c r="K26" s="66">
        <v>834447</v>
      </c>
      <c r="L26" s="55">
        <v>844908</v>
      </c>
      <c r="M26" s="55">
        <v>858573</v>
      </c>
      <c r="N26" s="178">
        <v>864531</v>
      </c>
      <c r="O26" s="55">
        <v>896543</v>
      </c>
      <c r="P26" s="55">
        <v>895078</v>
      </c>
    </row>
    <row r="27" spans="2:16">
      <c r="B27" s="105" t="s">
        <v>164</v>
      </c>
      <c r="C27" s="179">
        <v>1074767</v>
      </c>
      <c r="D27" s="179">
        <v>1089933</v>
      </c>
      <c r="E27" s="179">
        <v>1203989</v>
      </c>
      <c r="F27" s="178">
        <v>1222228</v>
      </c>
      <c r="G27" s="179">
        <v>1227099</v>
      </c>
      <c r="H27" s="179">
        <v>1217389</v>
      </c>
      <c r="I27" s="179">
        <v>1206005</v>
      </c>
      <c r="J27" s="178">
        <v>1220802</v>
      </c>
      <c r="K27" s="66">
        <v>1253857</v>
      </c>
      <c r="L27" s="55">
        <v>1250396</v>
      </c>
      <c r="M27" s="55">
        <v>1262854</v>
      </c>
      <c r="N27" s="178">
        <v>1267479</v>
      </c>
      <c r="O27" s="55">
        <v>1427197</v>
      </c>
      <c r="P27" s="55">
        <v>1452895</v>
      </c>
    </row>
  </sheetData>
  <hyperlinks>
    <hyperlink ref="B2" location="SMSAAM!A1" display="INICIO"/>
  </hyperlinks>
  <pageMargins left="0.70866141732283472" right="0.70866141732283472" top="0.74803149606299213" bottom="0.74803149606299213" header="0.31496062992125984" footer="0.31496062992125984"/>
  <pageSetup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showGridLines="0" zoomScale="85" zoomScaleNormal="85" workbookViewId="0">
      <pane xSplit="3" ySplit="1" topLeftCell="F2" activePane="bottomRight" state="frozen"/>
      <selection pane="topRight" activeCell="C1" sqref="C1"/>
      <selection pane="bottomLeft" activeCell="A3" sqref="A3"/>
      <selection pane="bottomRight" activeCell="B1" sqref="B1"/>
    </sheetView>
  </sheetViews>
  <sheetFormatPr baseColWidth="10" defaultRowHeight="15" outlineLevelCol="1"/>
  <cols>
    <col min="1" max="1" width="5.7109375" style="1" customWidth="1"/>
    <col min="2" max="2" width="33.140625" style="1" bestFit="1" customWidth="1"/>
    <col min="3" max="3" width="5.7109375" style="1" customWidth="1"/>
    <col min="4" max="5" width="0" style="15" hidden="1" customWidth="1" outlineLevel="1"/>
    <col min="6" max="7" width="11.42578125" style="15" hidden="1" customWidth="1" outlineLevel="1"/>
    <col min="8" max="8" width="11.42578125" style="15" customWidth="1" collapsed="1"/>
    <col min="9" max="9" width="11.42578125" style="15" hidden="1" customWidth="1" outlineLevel="1"/>
    <col min="10" max="10" width="0" style="15" hidden="1" customWidth="1" outlineLevel="1"/>
    <col min="11" max="12" width="11.42578125" style="15" hidden="1" customWidth="1" outlineLevel="1"/>
    <col min="13" max="13" width="11.42578125" style="15" customWidth="1" collapsed="1"/>
    <col min="14" max="14" width="11.42578125" style="15" customWidth="1"/>
    <col min="15" max="15" width="11.42578125" style="15"/>
    <col min="16" max="16" width="11.42578125" style="138"/>
    <col min="17" max="16384" width="11.42578125" style="1"/>
  </cols>
  <sheetData>
    <row r="1" spans="1:20">
      <c r="B1" s="129" t="s">
        <v>88</v>
      </c>
      <c r="C1" s="37"/>
      <c r="D1" s="32" t="s">
        <v>1</v>
      </c>
      <c r="E1" s="32" t="s">
        <v>2</v>
      </c>
      <c r="F1" s="32" t="s">
        <v>3</v>
      </c>
      <c r="G1" s="32" t="s">
        <v>4</v>
      </c>
      <c r="H1" s="33">
        <v>2014</v>
      </c>
      <c r="I1" s="32" t="s">
        <v>5</v>
      </c>
      <c r="J1" s="32" t="s">
        <v>6</v>
      </c>
      <c r="K1" s="32" t="s">
        <v>7</v>
      </c>
      <c r="L1" s="32" t="s">
        <v>8</v>
      </c>
      <c r="M1" s="33">
        <v>2015</v>
      </c>
      <c r="N1" s="32" t="s">
        <v>9</v>
      </c>
      <c r="O1" s="32" t="s">
        <v>61</v>
      </c>
      <c r="P1" s="32" t="s">
        <v>68</v>
      </c>
      <c r="Q1" s="32" t="s">
        <v>69</v>
      </c>
      <c r="R1" s="33">
        <v>2016</v>
      </c>
      <c r="S1" s="32" t="s">
        <v>210</v>
      </c>
      <c r="T1" s="32" t="s">
        <v>223</v>
      </c>
    </row>
    <row r="2" spans="1:20">
      <c r="A2" s="231"/>
      <c r="B2" s="39" t="s">
        <v>165</v>
      </c>
      <c r="C2" s="39"/>
      <c r="D2" s="35"/>
      <c r="E2" s="35"/>
      <c r="F2" s="35"/>
      <c r="G2" s="35"/>
      <c r="H2" s="35"/>
      <c r="I2" s="35"/>
      <c r="J2" s="35"/>
      <c r="K2" s="35"/>
      <c r="L2" s="35"/>
      <c r="M2" s="35"/>
      <c r="N2" s="35"/>
      <c r="Q2" s="138"/>
      <c r="R2" s="35"/>
      <c r="S2" s="138"/>
      <c r="T2" s="138"/>
    </row>
    <row r="3" spans="1:20" ht="6.95" customHeight="1">
      <c r="A3" s="232"/>
      <c r="B3" s="40"/>
      <c r="C3" s="40"/>
      <c r="D3" s="35"/>
      <c r="E3" s="35"/>
      <c r="F3" s="35"/>
      <c r="G3" s="35"/>
      <c r="H3" s="35"/>
      <c r="I3" s="35"/>
      <c r="J3" s="35"/>
      <c r="K3" s="35"/>
      <c r="L3" s="35"/>
      <c r="M3" s="35"/>
      <c r="N3" s="35"/>
      <c r="Q3" s="138"/>
      <c r="R3" s="35"/>
      <c r="S3" s="138"/>
      <c r="T3" s="138"/>
    </row>
    <row r="4" spans="1:20">
      <c r="A4" s="36"/>
      <c r="B4" s="72" t="s">
        <v>166</v>
      </c>
      <c r="C4" s="108"/>
      <c r="D4" s="10">
        <v>17974</v>
      </c>
      <c r="E4" s="10">
        <v>18644.335840000003</v>
      </c>
      <c r="F4" s="10">
        <v>28465.83406999999</v>
      </c>
      <c r="G4" s="10">
        <v>29834.337860000007</v>
      </c>
      <c r="H4" s="11">
        <f>SUM(D4:G4)</f>
        <v>94918.507769999997</v>
      </c>
      <c r="I4" s="10">
        <v>23754.910243776871</v>
      </c>
      <c r="J4" s="10">
        <v>25098.322956223128</v>
      </c>
      <c r="K4" s="10">
        <v>23776.631260000002</v>
      </c>
      <c r="L4" s="10">
        <v>23144.270329999996</v>
      </c>
      <c r="M4" s="11">
        <f t="shared" ref="M4:M6" si="0">SUM(I4:L4)</f>
        <v>95774.134790000011</v>
      </c>
      <c r="N4" s="10">
        <v>21935.502259999972</v>
      </c>
      <c r="O4" s="10">
        <v>22752.239820000028</v>
      </c>
      <c r="P4" s="10">
        <v>20075.132712665203</v>
      </c>
      <c r="Q4" s="10">
        <v>21913.389317334702</v>
      </c>
      <c r="R4" s="11">
        <f>SUM(N4:Q4)</f>
        <v>86676.264109999902</v>
      </c>
      <c r="S4" s="10">
        <v>20288.936850000002</v>
      </c>
      <c r="T4" s="10">
        <v>19080.334279999999</v>
      </c>
    </row>
    <row r="5" spans="1:20">
      <c r="A5" s="36"/>
      <c r="B5" s="72" t="s">
        <v>167</v>
      </c>
      <c r="C5" s="108"/>
      <c r="D5" s="163">
        <v>2601</v>
      </c>
      <c r="E5" s="163">
        <v>2624.2927800000007</v>
      </c>
      <c r="F5" s="163">
        <v>8547.4703815095909</v>
      </c>
      <c r="G5" s="163">
        <v>8740.054371300319</v>
      </c>
      <c r="H5" s="156">
        <f t="shared" ref="H5:H6" si="1">SUM(D5:G5)</f>
        <v>22512.81753280991</v>
      </c>
      <c r="I5" s="163">
        <v>8786.5148703248287</v>
      </c>
      <c r="J5" s="163">
        <v>6153.7805177301507</v>
      </c>
      <c r="K5" s="163">
        <v>7726.3615135191803</v>
      </c>
      <c r="L5" s="163">
        <v>7644.5763460266198</v>
      </c>
      <c r="M5" s="156">
        <f t="shared" si="0"/>
        <v>30311.23324760078</v>
      </c>
      <c r="N5" s="163">
        <v>7238.7323742223889</v>
      </c>
      <c r="O5" s="163">
        <v>7564.9275457776112</v>
      </c>
      <c r="P5" s="163">
        <v>7628.8761799999993</v>
      </c>
      <c r="Q5" s="163">
        <v>7670.6332000000039</v>
      </c>
      <c r="R5" s="156">
        <f>SUM(N5:Q5)</f>
        <v>30103.169300000001</v>
      </c>
      <c r="S5" s="163">
        <v>8224.9776099999999</v>
      </c>
      <c r="T5" s="163">
        <v>7973.1604399999997</v>
      </c>
    </row>
    <row r="6" spans="1:20">
      <c r="A6" s="36"/>
      <c r="B6" s="72" t="s">
        <v>235</v>
      </c>
      <c r="C6" s="108"/>
      <c r="D6" s="158">
        <v>40660.380006591877</v>
      </c>
      <c r="E6" s="158">
        <v>42427.24137340812</v>
      </c>
      <c r="F6" s="158">
        <v>41897.44554849041</v>
      </c>
      <c r="G6" s="158">
        <v>41147.607768699672</v>
      </c>
      <c r="H6" s="156">
        <f t="shared" si="1"/>
        <v>166132.67469719009</v>
      </c>
      <c r="I6" s="158">
        <v>38549.574885898306</v>
      </c>
      <c r="J6" s="158">
        <v>39264.896526046723</v>
      </c>
      <c r="K6" s="158">
        <v>38777.007226480826</v>
      </c>
      <c r="L6" s="158">
        <v>37269.153323973384</v>
      </c>
      <c r="M6" s="156">
        <f t="shared" si="0"/>
        <v>153860.63196239923</v>
      </c>
      <c r="N6" s="158">
        <v>36349.765365777639</v>
      </c>
      <c r="O6" s="163">
        <v>40231.832634222359</v>
      </c>
      <c r="P6" s="163">
        <v>41785.99110733479</v>
      </c>
      <c r="Q6" s="163">
        <v>38848.050654426093</v>
      </c>
      <c r="R6" s="156">
        <f>SUM(N6:Q6)</f>
        <v>157215.63976176089</v>
      </c>
      <c r="S6" s="163">
        <v>36006.197767488207</v>
      </c>
      <c r="T6" s="163">
        <v>36565.903710911094</v>
      </c>
    </row>
    <row r="7" spans="1:20" s="3" customFormat="1" ht="6.95" customHeight="1">
      <c r="A7" s="36"/>
      <c r="B7" s="36"/>
      <c r="C7" s="41"/>
      <c r="D7" s="163"/>
      <c r="E7" s="163"/>
      <c r="F7" s="163"/>
      <c r="G7" s="163"/>
      <c r="H7" s="163"/>
      <c r="I7" s="163"/>
      <c r="J7" s="163"/>
      <c r="K7" s="163"/>
      <c r="L7" s="163"/>
      <c r="M7" s="163"/>
      <c r="N7" s="163"/>
      <c r="O7" s="163"/>
      <c r="P7" s="163"/>
      <c r="Q7" s="163"/>
      <c r="R7" s="163"/>
      <c r="S7" s="163"/>
      <c r="T7" s="163"/>
    </row>
    <row r="8" spans="1:20" s="2" customFormat="1">
      <c r="A8" s="42"/>
      <c r="B8" s="42" t="s">
        <v>0</v>
      </c>
      <c r="C8" s="13"/>
      <c r="D8" s="183">
        <f t="shared" ref="D8:R8" si="2">D17</f>
        <v>61235.380006591877</v>
      </c>
      <c r="E8" s="183">
        <f t="shared" si="2"/>
        <v>63695.869993408131</v>
      </c>
      <c r="F8" s="183">
        <f t="shared" si="2"/>
        <v>78910.75</v>
      </c>
      <c r="G8" s="183">
        <f t="shared" si="2"/>
        <v>79722</v>
      </c>
      <c r="H8" s="184">
        <f t="shared" si="2"/>
        <v>283564</v>
      </c>
      <c r="I8" s="183">
        <f t="shared" si="2"/>
        <v>71091</v>
      </c>
      <c r="J8" s="183">
        <f t="shared" si="2"/>
        <v>70517</v>
      </c>
      <c r="K8" s="183">
        <f t="shared" si="2"/>
        <v>70280</v>
      </c>
      <c r="L8" s="183">
        <f t="shared" si="2"/>
        <v>68058</v>
      </c>
      <c r="M8" s="184">
        <f t="shared" si="2"/>
        <v>279946</v>
      </c>
      <c r="N8" s="183">
        <f t="shared" si="2"/>
        <v>65524</v>
      </c>
      <c r="O8" s="183">
        <f t="shared" si="2"/>
        <v>70549</v>
      </c>
      <c r="P8" s="183">
        <f t="shared" si="2"/>
        <v>69490</v>
      </c>
      <c r="Q8" s="183">
        <f t="shared" si="2"/>
        <v>68431.920521760796</v>
      </c>
      <c r="R8" s="184">
        <f t="shared" si="2"/>
        <v>273994.92052176083</v>
      </c>
      <c r="S8" s="183">
        <f t="shared" ref="S8:T8" si="3">S17</f>
        <v>64520.1122274882</v>
      </c>
      <c r="T8" s="183">
        <f t="shared" si="3"/>
        <v>63619.398430911111</v>
      </c>
    </row>
    <row r="9" spans="1:20" s="2" customFormat="1">
      <c r="A9" s="4"/>
      <c r="B9" s="4"/>
      <c r="D9" s="221"/>
      <c r="E9" s="183"/>
      <c r="F9" s="183"/>
      <c r="G9" s="183"/>
      <c r="H9" s="183"/>
      <c r="I9" s="183"/>
      <c r="J9" s="183"/>
      <c r="K9" s="183"/>
      <c r="L9" s="183"/>
      <c r="M9" s="183"/>
      <c r="N9" s="183"/>
      <c r="O9" s="183"/>
      <c r="P9" s="183"/>
      <c r="Q9" s="183"/>
      <c r="R9" s="183"/>
      <c r="S9" s="183"/>
      <c r="T9" s="183"/>
    </row>
    <row r="10" spans="1:20">
      <c r="A10" s="233"/>
      <c r="B10" s="229" t="s">
        <v>168</v>
      </c>
      <c r="D10" s="220"/>
      <c r="E10" s="220"/>
      <c r="F10" s="220"/>
      <c r="G10" s="220"/>
      <c r="H10" s="220"/>
      <c r="I10" s="220"/>
      <c r="J10" s="220"/>
      <c r="K10" s="220"/>
      <c r="L10" s="220"/>
      <c r="M10" s="220"/>
      <c r="N10" s="220"/>
      <c r="O10" s="220"/>
      <c r="P10" s="220"/>
      <c r="Q10" s="220"/>
      <c r="R10" s="220"/>
      <c r="S10" s="220"/>
      <c r="T10" s="220"/>
    </row>
    <row r="11" spans="1:20">
      <c r="A11" s="233"/>
      <c r="B11" s="229" t="s">
        <v>169</v>
      </c>
      <c r="D11" s="163"/>
      <c r="E11" s="163"/>
      <c r="F11" s="163"/>
      <c r="G11" s="163"/>
      <c r="H11" s="172"/>
      <c r="I11" s="172"/>
      <c r="J11" s="172"/>
      <c r="K11" s="172"/>
      <c r="L11" s="163"/>
      <c r="M11" s="163"/>
      <c r="N11" s="172"/>
      <c r="O11" s="186"/>
      <c r="P11" s="186"/>
      <c r="Q11" s="186"/>
      <c r="R11" s="163"/>
      <c r="S11" s="186"/>
      <c r="T11" s="186"/>
    </row>
    <row r="12" spans="1:20">
      <c r="A12" s="233"/>
      <c r="B12" s="230" t="s">
        <v>170</v>
      </c>
      <c r="D12" s="172"/>
      <c r="E12" s="172"/>
      <c r="F12" s="172"/>
      <c r="G12" s="172"/>
      <c r="H12" s="172"/>
      <c r="I12" s="172"/>
      <c r="J12" s="172"/>
      <c r="K12" s="172"/>
      <c r="L12" s="172"/>
      <c r="M12" s="172"/>
      <c r="N12" s="172"/>
      <c r="O12" s="168"/>
      <c r="P12" s="165"/>
      <c r="Q12" s="165"/>
      <c r="R12" s="172"/>
      <c r="S12" s="165"/>
      <c r="T12" s="165"/>
    </row>
    <row r="13" spans="1:20" s="214" customFormat="1">
      <c r="A13" s="28"/>
      <c r="B13" s="78" t="s">
        <v>238</v>
      </c>
      <c r="D13" s="158"/>
      <c r="E13" s="158"/>
      <c r="F13" s="158"/>
      <c r="G13" s="158"/>
      <c r="H13" s="158"/>
      <c r="I13" s="158"/>
      <c r="J13" s="158"/>
      <c r="K13" s="158"/>
      <c r="L13" s="158"/>
      <c r="M13" s="158"/>
      <c r="N13" s="158"/>
      <c r="O13" s="158"/>
      <c r="P13" s="158"/>
      <c r="Q13" s="158"/>
      <c r="R13" s="158"/>
      <c r="S13" s="158"/>
      <c r="T13" s="158"/>
    </row>
    <row r="14" spans="1:20">
      <c r="A14" s="3"/>
      <c r="B14" s="214"/>
      <c r="D14" s="158"/>
      <c r="E14" s="158"/>
      <c r="F14" s="158"/>
      <c r="G14" s="158"/>
      <c r="H14" s="158"/>
      <c r="I14" s="158"/>
      <c r="J14" s="158"/>
      <c r="K14" s="158"/>
      <c r="L14" s="158"/>
      <c r="M14" s="158"/>
      <c r="N14" s="158"/>
      <c r="O14" s="158"/>
      <c r="P14" s="158"/>
      <c r="Q14" s="158"/>
      <c r="R14" s="158"/>
      <c r="S14" s="158"/>
      <c r="T14" s="158"/>
    </row>
    <row r="15" spans="1:20">
      <c r="A15" s="231"/>
      <c r="B15" s="39" t="s">
        <v>171</v>
      </c>
      <c r="C15" s="39"/>
      <c r="D15" s="187"/>
      <c r="E15" s="187"/>
      <c r="F15" s="187"/>
      <c r="G15" s="187"/>
      <c r="H15" s="187"/>
      <c r="I15" s="187"/>
      <c r="J15" s="187"/>
      <c r="K15" s="187"/>
      <c r="L15" s="187"/>
      <c r="M15" s="187"/>
      <c r="N15" s="187"/>
      <c r="O15" s="168"/>
      <c r="P15" s="165"/>
      <c r="Q15" s="165"/>
      <c r="R15" s="187"/>
      <c r="S15" s="165"/>
      <c r="T15" s="165"/>
    </row>
    <row r="16" spans="1:20">
      <c r="A16" s="36"/>
      <c r="B16" s="34"/>
      <c r="C16" s="34"/>
      <c r="D16" s="188"/>
      <c r="E16" s="188"/>
      <c r="F16" s="188"/>
      <c r="G16" s="188"/>
      <c r="H16" s="188"/>
      <c r="I16" s="188"/>
      <c r="J16" s="188"/>
      <c r="K16" s="188"/>
      <c r="L16" s="188"/>
      <c r="M16" s="188"/>
      <c r="N16" s="188"/>
      <c r="O16" s="168"/>
      <c r="P16" s="165"/>
      <c r="Q16" s="165"/>
      <c r="R16" s="188"/>
      <c r="S16" s="165"/>
      <c r="T16" s="165"/>
    </row>
    <row r="17" spans="1:20">
      <c r="A17" s="36"/>
      <c r="B17" s="72" t="s">
        <v>122</v>
      </c>
      <c r="C17" s="8"/>
      <c r="D17" s="188">
        <f>D32+D46</f>
        <v>61235.380006591877</v>
      </c>
      <c r="E17" s="188">
        <f>E32+E46</f>
        <v>63695.869993408131</v>
      </c>
      <c r="F17" s="188">
        <f>F32+F46</f>
        <v>78910.75</v>
      </c>
      <c r="G17" s="188">
        <f>G32+G46</f>
        <v>79722</v>
      </c>
      <c r="H17" s="189">
        <f>H32+H46</f>
        <v>283564</v>
      </c>
      <c r="I17" s="188">
        <f t="shared" ref="I17:N17" si="4">I32+I46</f>
        <v>71091</v>
      </c>
      <c r="J17" s="188">
        <f t="shared" si="4"/>
        <v>70517</v>
      </c>
      <c r="K17" s="188">
        <f t="shared" si="4"/>
        <v>70280</v>
      </c>
      <c r="L17" s="188">
        <f t="shared" si="4"/>
        <v>68058</v>
      </c>
      <c r="M17" s="189">
        <f>M32+M46</f>
        <v>279946</v>
      </c>
      <c r="N17" s="188">
        <f t="shared" si="4"/>
        <v>65524</v>
      </c>
      <c r="O17" s="169">
        <f t="shared" ref="O17:P19" si="5">O32+O46</f>
        <v>70549</v>
      </c>
      <c r="P17" s="169">
        <f t="shared" si="5"/>
        <v>69490</v>
      </c>
      <c r="Q17" s="169">
        <f t="shared" ref="Q17:S17" si="6">Q32+Q46</f>
        <v>68431.920521760796</v>
      </c>
      <c r="R17" s="189">
        <f>R32+R46</f>
        <v>273994.92052176083</v>
      </c>
      <c r="S17" s="169">
        <f t="shared" si="6"/>
        <v>64520.1122274882</v>
      </c>
      <c r="T17" s="169">
        <f t="shared" ref="T17" si="7">T32+T46</f>
        <v>63619.398430911111</v>
      </c>
    </row>
    <row r="18" spans="1:20">
      <c r="A18" s="36"/>
      <c r="B18" s="72" t="s">
        <v>123</v>
      </c>
      <c r="C18" s="8"/>
      <c r="D18" s="188">
        <f>D33+D47</f>
        <v>-43513.10429945412</v>
      </c>
      <c r="E18" s="188">
        <f t="shared" ref="E18:E19" si="8">E33+E47</f>
        <v>-45820.056668369129</v>
      </c>
      <c r="F18" s="188">
        <f t="shared" ref="F18:I18" si="9">F33+F47</f>
        <v>-53027.606440115705</v>
      </c>
      <c r="G18" s="188">
        <f t="shared" si="9"/>
        <v>-54063.973230448908</v>
      </c>
      <c r="H18" s="189">
        <f t="shared" ref="H18" si="10">H33+H47</f>
        <v>-196424.74063838786</v>
      </c>
      <c r="I18" s="188">
        <f t="shared" si="9"/>
        <v>-48753.891857382187</v>
      </c>
      <c r="J18" s="188">
        <f t="shared" ref="J18:N21" si="11">J33+J47</f>
        <v>-44894.207639611122</v>
      </c>
      <c r="K18" s="188">
        <f t="shared" si="11"/>
        <v>-44906.855236794559</v>
      </c>
      <c r="L18" s="188">
        <f t="shared" si="11"/>
        <v>-45915.409196367917</v>
      </c>
      <c r="M18" s="189">
        <f t="shared" si="11"/>
        <v>-184470.36393015579</v>
      </c>
      <c r="N18" s="188">
        <f t="shared" si="11"/>
        <v>-43579.926165873891</v>
      </c>
      <c r="O18" s="169">
        <f t="shared" si="5"/>
        <v>-45725.073834126109</v>
      </c>
      <c r="P18" s="169">
        <f t="shared" si="5"/>
        <v>-45966</v>
      </c>
      <c r="Q18" s="169">
        <f t="shared" ref="Q18:S21" si="12">Q33+Q47</f>
        <v>-48595.313997051504</v>
      </c>
      <c r="R18" s="189">
        <f t="shared" si="12"/>
        <v>-183866.3139970515</v>
      </c>
      <c r="S18" s="169">
        <f t="shared" ref="S18" si="13">S33+S47</f>
        <v>-44974.944430072799</v>
      </c>
      <c r="T18" s="169">
        <f t="shared" ref="T18" si="14">T33+T47</f>
        <v>-45407.969250350994</v>
      </c>
    </row>
    <row r="19" spans="1:20" s="2" customFormat="1">
      <c r="A19" s="42"/>
      <c r="B19" s="109" t="s">
        <v>124</v>
      </c>
      <c r="C19" s="16"/>
      <c r="D19" s="190">
        <f>D34+D48</f>
        <v>17722.275707137756</v>
      </c>
      <c r="E19" s="190">
        <f t="shared" si="8"/>
        <v>17875.813325039002</v>
      </c>
      <c r="F19" s="190">
        <f t="shared" ref="F19:I19" si="15">F34+F48</f>
        <v>25883.143559884291</v>
      </c>
      <c r="G19" s="190">
        <f t="shared" si="15"/>
        <v>25658.026769551092</v>
      </c>
      <c r="H19" s="191">
        <f t="shared" ref="H19" si="16">H34+H48</f>
        <v>87139.259361612145</v>
      </c>
      <c r="I19" s="190">
        <f t="shared" si="15"/>
        <v>22337.108142617813</v>
      </c>
      <c r="J19" s="190">
        <f t="shared" ref="J19:N19" si="17">J34+J48</f>
        <v>25622.792360388881</v>
      </c>
      <c r="K19" s="190">
        <f t="shared" si="17"/>
        <v>25373.144763205441</v>
      </c>
      <c r="L19" s="190">
        <f t="shared" si="17"/>
        <v>22142.590803632083</v>
      </c>
      <c r="M19" s="191">
        <f t="shared" si="11"/>
        <v>95475.636069844215</v>
      </c>
      <c r="N19" s="190">
        <f t="shared" si="17"/>
        <v>21944.073834126109</v>
      </c>
      <c r="O19" s="170">
        <f t="shared" si="5"/>
        <v>24823.926165873891</v>
      </c>
      <c r="P19" s="170">
        <f t="shared" si="5"/>
        <v>23524</v>
      </c>
      <c r="Q19" s="170">
        <f t="shared" ref="Q19:S19" si="18">Q34+Q48</f>
        <v>19836.606524709292</v>
      </c>
      <c r="R19" s="191">
        <f t="shared" si="12"/>
        <v>90128.606524709292</v>
      </c>
      <c r="S19" s="170">
        <f t="shared" si="18"/>
        <v>19545.167797415401</v>
      </c>
      <c r="T19" s="170">
        <f t="shared" ref="T19" si="19">T34+T48</f>
        <v>18211.429180560117</v>
      </c>
    </row>
    <row r="20" spans="1:20">
      <c r="A20" s="36"/>
      <c r="B20" s="72" t="s">
        <v>125</v>
      </c>
      <c r="C20" s="8"/>
      <c r="D20" s="188">
        <f>D35+D49</f>
        <v>-7472.6000316726222</v>
      </c>
      <c r="E20" s="188">
        <f t="shared" ref="E20:G21" si="20">E35+E49</f>
        <v>-10195.458968932278</v>
      </c>
      <c r="F20" s="188">
        <f t="shared" si="20"/>
        <v>-10476.412962305223</v>
      </c>
      <c r="G20" s="188">
        <f t="shared" si="20"/>
        <v>-10831.94354313045</v>
      </c>
      <c r="H20" s="189">
        <f t="shared" ref="H20" si="21">H35+H49</f>
        <v>-38976.415506040576</v>
      </c>
      <c r="I20" s="188">
        <f t="shared" ref="I20:N20" si="22">I35+I49</f>
        <v>-8356.7124508762208</v>
      </c>
      <c r="J20" s="188">
        <f t="shared" si="22"/>
        <v>-9520.2438590328948</v>
      </c>
      <c r="K20" s="188">
        <f t="shared" si="22"/>
        <v>-9036.31242751028</v>
      </c>
      <c r="L20" s="188">
        <f t="shared" si="22"/>
        <v>-10072.684515533168</v>
      </c>
      <c r="M20" s="189">
        <f t="shared" si="11"/>
        <v>-36985.95325295256</v>
      </c>
      <c r="N20" s="188">
        <f t="shared" si="22"/>
        <v>-8581.3364657193197</v>
      </c>
      <c r="O20" s="169">
        <f>O35+O49</f>
        <v>-8764.6635342806803</v>
      </c>
      <c r="P20" s="169">
        <f t="shared" ref="P20:Q20" si="23">P35+P49</f>
        <v>-9079</v>
      </c>
      <c r="Q20" s="169">
        <f t="shared" si="23"/>
        <v>-8934.530729673399</v>
      </c>
      <c r="R20" s="189">
        <f t="shared" si="12"/>
        <v>-35359.530729673395</v>
      </c>
      <c r="S20" s="169">
        <f t="shared" si="12"/>
        <v>-8939.3943932031998</v>
      </c>
      <c r="T20" s="169">
        <f t="shared" ref="T20" si="24">T35+T49</f>
        <v>-8934.6607379423003</v>
      </c>
    </row>
    <row r="21" spans="1:20" s="2" customFormat="1">
      <c r="A21" s="42"/>
      <c r="B21" s="109" t="s">
        <v>126</v>
      </c>
      <c r="C21" s="16"/>
      <c r="D21" s="190">
        <f>D36+D50</f>
        <v>10249.675675465132</v>
      </c>
      <c r="E21" s="190">
        <f t="shared" si="20"/>
        <v>7680.3543561067236</v>
      </c>
      <c r="F21" s="190">
        <f t="shared" si="20"/>
        <v>15406.730597579068</v>
      </c>
      <c r="G21" s="190">
        <f t="shared" si="20"/>
        <v>14826.08322642064</v>
      </c>
      <c r="H21" s="191">
        <f t="shared" ref="H21" si="25">H36+H50</f>
        <v>48162.843855571569</v>
      </c>
      <c r="I21" s="190">
        <f t="shared" ref="I21:N21" si="26">I36+I50</f>
        <v>13980.395691741594</v>
      </c>
      <c r="J21" s="190">
        <f t="shared" si="26"/>
        <v>16102.548501355986</v>
      </c>
      <c r="K21" s="190">
        <f t="shared" si="26"/>
        <v>16336.832335695161</v>
      </c>
      <c r="L21" s="190">
        <f t="shared" si="26"/>
        <v>12069.906288098917</v>
      </c>
      <c r="M21" s="191">
        <f t="shared" si="11"/>
        <v>58489.682816891655</v>
      </c>
      <c r="N21" s="190">
        <f t="shared" si="26"/>
        <v>13362.737368406788</v>
      </c>
      <c r="O21" s="170">
        <f>O36+O50</f>
        <v>16059.262631593212</v>
      </c>
      <c r="P21" s="170">
        <f>P36+P50</f>
        <v>14445</v>
      </c>
      <c r="Q21" s="170">
        <f>Q36+Q50</f>
        <v>10902.075795035893</v>
      </c>
      <c r="R21" s="191">
        <f t="shared" si="12"/>
        <v>54769.075795035897</v>
      </c>
      <c r="S21" s="170">
        <f>S36+S50</f>
        <v>10605.773404212199</v>
      </c>
      <c r="T21" s="170">
        <f>T36+T50</f>
        <v>9276.768442617813</v>
      </c>
    </row>
    <row r="22" spans="1:20">
      <c r="A22" s="36"/>
      <c r="B22" s="34"/>
      <c r="C22" s="7"/>
      <c r="D22" s="188"/>
      <c r="E22" s="188"/>
      <c r="F22" s="188"/>
      <c r="G22" s="188"/>
      <c r="H22" s="169"/>
      <c r="I22" s="188"/>
      <c r="J22" s="188"/>
      <c r="K22" s="188"/>
      <c r="L22" s="188"/>
      <c r="M22" s="169"/>
      <c r="N22" s="188"/>
      <c r="O22" s="169"/>
      <c r="P22" s="169"/>
      <c r="Q22" s="169"/>
      <c r="R22" s="169"/>
      <c r="S22" s="169"/>
      <c r="T22" s="169"/>
    </row>
    <row r="23" spans="1:20">
      <c r="A23" s="36"/>
      <c r="B23" s="34" t="s">
        <v>10</v>
      </c>
      <c r="C23" s="7"/>
      <c r="D23" s="188">
        <f>D38+D52</f>
        <v>18749.675675465132</v>
      </c>
      <c r="E23" s="188">
        <f t="shared" ref="E23:N24" si="27">E38+E52</f>
        <v>16502.354356106724</v>
      </c>
      <c r="F23" s="188">
        <f t="shared" si="27"/>
        <v>25221.730597579066</v>
      </c>
      <c r="G23" s="188">
        <f t="shared" si="27"/>
        <v>25313.08322642064</v>
      </c>
      <c r="H23" s="189">
        <f t="shared" ref="H23" si="28">H38+H52</f>
        <v>85786.843855571569</v>
      </c>
      <c r="I23" s="188">
        <f t="shared" si="27"/>
        <v>25015.395691741593</v>
      </c>
      <c r="J23" s="188">
        <f t="shared" si="27"/>
        <v>26739.548501355988</v>
      </c>
      <c r="K23" s="188">
        <f t="shared" si="27"/>
        <v>27160.832335695159</v>
      </c>
      <c r="L23" s="188">
        <f t="shared" si="27"/>
        <v>23578.968586700077</v>
      </c>
      <c r="M23" s="189">
        <f t="shared" si="27"/>
        <v>102494.74511549281</v>
      </c>
      <c r="N23" s="188">
        <f t="shared" si="27"/>
        <v>24468.091046932928</v>
      </c>
      <c r="O23" s="169">
        <f>O38+O52</f>
        <v>27475.908953067072</v>
      </c>
      <c r="P23" s="169">
        <f>P38+P52</f>
        <v>26080</v>
      </c>
      <c r="Q23" s="169">
        <f>Q38+Q52</f>
        <v>22907.300409060699</v>
      </c>
      <c r="R23" s="189">
        <f t="shared" ref="R23:S24" si="29">R38+R52</f>
        <v>100931.3004090607</v>
      </c>
      <c r="S23" s="169">
        <f>S38+S52</f>
        <v>22530.195907885201</v>
      </c>
      <c r="T23" s="169">
        <f>T38+T52</f>
        <v>20355.740864259304</v>
      </c>
    </row>
    <row r="24" spans="1:20">
      <c r="A24" s="36"/>
      <c r="B24" s="34" t="s">
        <v>139</v>
      </c>
      <c r="C24" s="7"/>
      <c r="D24" s="188">
        <f>D39+D53</f>
        <v>8500</v>
      </c>
      <c r="E24" s="188">
        <f t="shared" ref="E24:N24" si="30">E39+E53</f>
        <v>8822</v>
      </c>
      <c r="F24" s="188">
        <f t="shared" si="30"/>
        <v>9815</v>
      </c>
      <c r="G24" s="188">
        <f t="shared" si="30"/>
        <v>10487</v>
      </c>
      <c r="H24" s="189">
        <f t="shared" ref="H24" si="31">H39+H53</f>
        <v>37624</v>
      </c>
      <c r="I24" s="188">
        <f t="shared" si="30"/>
        <v>11035</v>
      </c>
      <c r="J24" s="188">
        <f t="shared" si="30"/>
        <v>10637</v>
      </c>
      <c r="K24" s="188">
        <f t="shared" si="30"/>
        <v>10824</v>
      </c>
      <c r="L24" s="188">
        <f t="shared" si="30"/>
        <v>11509.06229860116</v>
      </c>
      <c r="M24" s="189">
        <f t="shared" si="27"/>
        <v>44005.062298601159</v>
      </c>
      <c r="N24" s="188">
        <f t="shared" si="30"/>
        <v>11105.35367852614</v>
      </c>
      <c r="O24" s="169">
        <f>O39+O53</f>
        <v>11416.64632147386</v>
      </c>
      <c r="P24" s="169">
        <f t="shared" ref="P24:Q24" si="32">P39+P53</f>
        <v>11635</v>
      </c>
      <c r="Q24" s="169">
        <f t="shared" si="32"/>
        <v>12005.224614024801</v>
      </c>
      <c r="R24" s="189">
        <f t="shared" si="29"/>
        <v>46162.224614024803</v>
      </c>
      <c r="S24" s="169">
        <f t="shared" si="29"/>
        <v>11924.422503673002</v>
      </c>
      <c r="T24" s="169">
        <f t="shared" ref="T24" si="33">T39+T53</f>
        <v>11078.343994937197</v>
      </c>
    </row>
    <row r="25" spans="1:20">
      <c r="A25" s="36"/>
      <c r="B25" s="34"/>
      <c r="C25" s="34"/>
      <c r="D25" s="192"/>
      <c r="E25" s="192"/>
      <c r="F25" s="192"/>
      <c r="G25" s="192"/>
      <c r="H25" s="193"/>
      <c r="I25" s="192"/>
      <c r="J25" s="192"/>
      <c r="K25" s="192"/>
      <c r="L25" s="192"/>
      <c r="M25" s="193"/>
      <c r="N25" s="5"/>
      <c r="O25" s="137"/>
      <c r="P25" s="137"/>
      <c r="Q25" s="137"/>
      <c r="R25" s="193"/>
      <c r="S25" s="137"/>
      <c r="T25" s="137"/>
    </row>
    <row r="26" spans="1:20">
      <c r="A26" s="36"/>
      <c r="B26" s="34" t="s">
        <v>142</v>
      </c>
      <c r="C26" s="34"/>
      <c r="D26" s="161">
        <f t="shared" ref="D26:N26" si="34">D23/D17</f>
        <v>0.30619023958774755</v>
      </c>
      <c r="E26" s="161">
        <f t="shared" si="34"/>
        <v>0.2590804452127673</v>
      </c>
      <c r="F26" s="161">
        <f t="shared" si="34"/>
        <v>0.3196235062723275</v>
      </c>
      <c r="G26" s="161">
        <f t="shared" si="34"/>
        <v>0.31751691159806128</v>
      </c>
      <c r="H26" s="162">
        <f>H23/H17</f>
        <v>0.30253080029753976</v>
      </c>
      <c r="I26" s="161">
        <f t="shared" si="34"/>
        <v>0.35187851755836314</v>
      </c>
      <c r="J26" s="161">
        <f t="shared" si="34"/>
        <v>0.37919293931046399</v>
      </c>
      <c r="K26" s="161">
        <f t="shared" si="34"/>
        <v>0.3864660264043136</v>
      </c>
      <c r="L26" s="161">
        <f t="shared" si="34"/>
        <v>0.34645403312909689</v>
      </c>
      <c r="M26" s="162">
        <f>M23/M17</f>
        <v>0.36612327061466432</v>
      </c>
      <c r="N26" s="161">
        <f t="shared" si="34"/>
        <v>0.37342181562378562</v>
      </c>
      <c r="O26" s="93">
        <f t="shared" ref="O26" si="35">O23/O17</f>
        <v>0.38945851752777605</v>
      </c>
      <c r="P26" s="93">
        <f t="shared" ref="P26:Q26" si="36">P23/P17</f>
        <v>0.3753057993955965</v>
      </c>
      <c r="Q26" s="93">
        <f t="shared" si="36"/>
        <v>0.33474583548734926</v>
      </c>
      <c r="R26" s="162">
        <f>R23/R17</f>
        <v>0.36836923917005493</v>
      </c>
      <c r="S26" s="93">
        <f t="shared" ref="S26" si="37">S23/S17</f>
        <v>0.34919647734720488</v>
      </c>
      <c r="T26" s="93">
        <f t="shared" ref="T26" si="38">T23/T17</f>
        <v>0.31996122827796097</v>
      </c>
    </row>
    <row r="27" spans="1:20">
      <c r="A27" s="28"/>
      <c r="B27" s="6" t="s">
        <v>143</v>
      </c>
      <c r="D27" s="172"/>
      <c r="E27" s="172"/>
      <c r="F27" s="172"/>
      <c r="G27" s="172"/>
      <c r="H27" s="172"/>
      <c r="I27" s="172"/>
      <c r="J27" s="172"/>
      <c r="K27" s="172"/>
      <c r="L27" s="172"/>
      <c r="M27" s="172"/>
      <c r="N27" s="172"/>
      <c r="O27" s="168"/>
      <c r="P27" s="169"/>
      <c r="Q27" s="169"/>
      <c r="R27" s="172"/>
      <c r="S27" s="169"/>
      <c r="T27" s="169"/>
    </row>
    <row r="28" spans="1:20">
      <c r="A28" s="3"/>
      <c r="B28" s="214"/>
      <c r="D28" s="172"/>
      <c r="E28" s="172"/>
      <c r="F28" s="172"/>
      <c r="G28" s="172"/>
      <c r="H28" s="172"/>
      <c r="I28" s="172"/>
      <c r="J28" s="172"/>
      <c r="K28" s="172"/>
      <c r="L28" s="172"/>
      <c r="M28" s="172"/>
      <c r="N28" s="172"/>
      <c r="O28" s="168"/>
      <c r="P28" s="169"/>
      <c r="Q28" s="169"/>
      <c r="R28" s="172"/>
      <c r="S28" s="169"/>
      <c r="T28" s="169"/>
    </row>
    <row r="29" spans="1:20">
      <c r="A29" s="3"/>
      <c r="B29" s="214"/>
      <c r="D29" s="172"/>
      <c r="E29" s="172"/>
      <c r="F29" s="172"/>
      <c r="G29" s="172"/>
      <c r="H29" s="172"/>
      <c r="I29" s="172"/>
      <c r="J29" s="172"/>
      <c r="K29" s="172"/>
      <c r="L29" s="172"/>
      <c r="M29" s="172"/>
      <c r="N29" s="172"/>
      <c r="O29" s="168"/>
      <c r="P29" s="169"/>
      <c r="Q29" s="169"/>
      <c r="R29" s="172"/>
      <c r="S29" s="169"/>
      <c r="T29" s="169"/>
    </row>
    <row r="30" spans="1:20">
      <c r="A30" s="231"/>
      <c r="B30" s="39" t="s">
        <v>172</v>
      </c>
      <c r="D30" s="172"/>
      <c r="E30" s="172"/>
      <c r="F30" s="172"/>
      <c r="G30" s="172"/>
      <c r="H30" s="172"/>
      <c r="I30" s="172"/>
      <c r="J30" s="172"/>
      <c r="K30" s="172"/>
      <c r="L30" s="172"/>
      <c r="M30" s="172"/>
      <c r="N30" s="172"/>
      <c r="O30" s="168"/>
      <c r="P30" s="169"/>
      <c r="Q30" s="169"/>
      <c r="R30" s="172"/>
      <c r="S30" s="169"/>
      <c r="T30" s="169"/>
    </row>
    <row r="31" spans="1:20">
      <c r="A31" s="3"/>
      <c r="B31" s="214"/>
      <c r="D31" s="172"/>
      <c r="E31" s="172"/>
      <c r="F31" s="172"/>
      <c r="G31" s="172"/>
      <c r="H31" s="172"/>
      <c r="I31" s="172"/>
      <c r="J31" s="172"/>
      <c r="K31" s="172"/>
      <c r="L31" s="172"/>
      <c r="M31" s="172"/>
      <c r="N31" s="172"/>
      <c r="O31" s="168"/>
      <c r="P31" s="169"/>
      <c r="Q31" s="169"/>
      <c r="R31" s="172"/>
      <c r="S31" s="169"/>
      <c r="T31" s="169"/>
    </row>
    <row r="32" spans="1:20">
      <c r="A32" s="36"/>
      <c r="B32" s="72" t="s">
        <v>122</v>
      </c>
      <c r="C32" s="8"/>
      <c r="D32" s="188">
        <v>53542</v>
      </c>
      <c r="E32" s="188">
        <v>56252</v>
      </c>
      <c r="F32" s="188">
        <v>53793</v>
      </c>
      <c r="G32" s="188">
        <v>53633</v>
      </c>
      <c r="H32" s="189">
        <f>SUM(D32:G32)</f>
        <v>217220</v>
      </c>
      <c r="I32" s="188">
        <v>48713</v>
      </c>
      <c r="J32" s="188">
        <v>46988</v>
      </c>
      <c r="K32" s="188">
        <v>46708</v>
      </c>
      <c r="L32" s="188">
        <v>46415</v>
      </c>
      <c r="M32" s="189">
        <f>SUM(I32:L32)</f>
        <v>188824</v>
      </c>
      <c r="N32" s="188">
        <v>45358</v>
      </c>
      <c r="O32" s="169">
        <v>48437</v>
      </c>
      <c r="P32" s="169">
        <v>45317</v>
      </c>
      <c r="Q32" s="169">
        <v>46041.847349999996</v>
      </c>
      <c r="R32" s="189">
        <f>SUM(N32:Q32)</f>
        <v>185153.84735</v>
      </c>
      <c r="S32" s="169">
        <v>44328.361349999999</v>
      </c>
      <c r="T32" s="169">
        <v>44138.853910000013</v>
      </c>
    </row>
    <row r="33" spans="1:20">
      <c r="A33" s="36"/>
      <c r="B33" s="72" t="s">
        <v>123</v>
      </c>
      <c r="C33" s="8"/>
      <c r="D33" s="188">
        <v>-37825</v>
      </c>
      <c r="E33" s="188">
        <v>-40704</v>
      </c>
      <c r="F33" s="188">
        <v>-35247</v>
      </c>
      <c r="G33" s="188">
        <v>-37904</v>
      </c>
      <c r="H33" s="189">
        <f t="shared" ref="H33:H36" si="39">SUM(D33:G33)</f>
        <v>-151680</v>
      </c>
      <c r="I33" s="188">
        <v>-34487</v>
      </c>
      <c r="J33" s="188">
        <v>-30904</v>
      </c>
      <c r="K33" s="188">
        <v>-31837</v>
      </c>
      <c r="L33" s="188">
        <v>-33635</v>
      </c>
      <c r="M33" s="189">
        <f t="shared" ref="M33:M36" si="40">SUM(I33:L33)</f>
        <v>-130863</v>
      </c>
      <c r="N33" s="188">
        <v>-32108</v>
      </c>
      <c r="O33" s="169">
        <v>-32532</v>
      </c>
      <c r="P33" s="169">
        <v>-31707</v>
      </c>
      <c r="Q33" s="169">
        <v>-34293.627202226999</v>
      </c>
      <c r="R33" s="189">
        <f t="shared" ref="R33:R36" si="41">SUM(N33:Q33)</f>
        <v>-130640.627202227</v>
      </c>
      <c r="S33" s="169">
        <v>-31057.982672724102</v>
      </c>
      <c r="T33" s="169">
        <v>-32976.822906568595</v>
      </c>
    </row>
    <row r="34" spans="1:20">
      <c r="A34" s="42"/>
      <c r="B34" s="109" t="s">
        <v>124</v>
      </c>
      <c r="C34" s="16"/>
      <c r="D34" s="190">
        <f>D32+D33</f>
        <v>15717</v>
      </c>
      <c r="E34" s="190">
        <f t="shared" ref="E34:N34" si="42">E32+E33</f>
        <v>15548</v>
      </c>
      <c r="F34" s="190">
        <f t="shared" si="42"/>
        <v>18546</v>
      </c>
      <c r="G34" s="190">
        <f t="shared" si="42"/>
        <v>15729</v>
      </c>
      <c r="H34" s="191">
        <f t="shared" si="39"/>
        <v>65540</v>
      </c>
      <c r="I34" s="190">
        <f t="shared" si="42"/>
        <v>14226</v>
      </c>
      <c r="J34" s="190">
        <f t="shared" si="42"/>
        <v>16084</v>
      </c>
      <c r="K34" s="190">
        <f t="shared" si="42"/>
        <v>14871</v>
      </c>
      <c r="L34" s="190">
        <f t="shared" si="42"/>
        <v>12780</v>
      </c>
      <c r="M34" s="191">
        <f t="shared" si="40"/>
        <v>57961</v>
      </c>
      <c r="N34" s="190">
        <f t="shared" si="42"/>
        <v>13250</v>
      </c>
      <c r="O34" s="170">
        <f>O32+O33</f>
        <v>15905</v>
      </c>
      <c r="P34" s="170">
        <f>P32+P33</f>
        <v>13610</v>
      </c>
      <c r="Q34" s="170">
        <f>Q32+Q33</f>
        <v>11748.220147772998</v>
      </c>
      <c r="R34" s="191">
        <f t="shared" si="41"/>
        <v>54513.220147772998</v>
      </c>
      <c r="S34" s="170">
        <f>S32+S33</f>
        <v>13270.378677275898</v>
      </c>
      <c r="T34" s="170">
        <v>11162.031003431417</v>
      </c>
    </row>
    <row r="35" spans="1:20">
      <c r="A35" s="36"/>
      <c r="B35" s="72" t="s">
        <v>125</v>
      </c>
      <c r="C35" s="8"/>
      <c r="D35" s="188">
        <v>-6818</v>
      </c>
      <c r="E35" s="188">
        <v>-8401</v>
      </c>
      <c r="F35" s="188">
        <v>-7294</v>
      </c>
      <c r="G35" s="188">
        <v>-7966</v>
      </c>
      <c r="H35" s="189">
        <f t="shared" si="39"/>
        <v>-30479</v>
      </c>
      <c r="I35" s="188">
        <v>-5952</v>
      </c>
      <c r="J35" s="188">
        <v>-6669</v>
      </c>
      <c r="K35" s="188">
        <v>-6674</v>
      </c>
      <c r="L35" s="188">
        <v>-7565</v>
      </c>
      <c r="M35" s="189">
        <f t="shared" si="40"/>
        <v>-26860</v>
      </c>
      <c r="N35" s="188">
        <v>-6339</v>
      </c>
      <c r="O35" s="169">
        <v>-6540</v>
      </c>
      <c r="P35" s="169">
        <v>-6810</v>
      </c>
      <c r="Q35" s="169">
        <v>-6131.1926160330986</v>
      </c>
      <c r="R35" s="189">
        <f t="shared" si="41"/>
        <v>-25820.192616033099</v>
      </c>
      <c r="S35" s="169">
        <v>-6485.9539610851998</v>
      </c>
      <c r="T35" s="169">
        <v>-6837.2568951616004</v>
      </c>
    </row>
    <row r="36" spans="1:20">
      <c r="A36" s="42"/>
      <c r="B36" s="109" t="s">
        <v>126</v>
      </c>
      <c r="C36" s="16"/>
      <c r="D36" s="190">
        <f t="shared" ref="D36:N36" si="43">D34+D35</f>
        <v>8899</v>
      </c>
      <c r="E36" s="190">
        <f t="shared" si="43"/>
        <v>7147</v>
      </c>
      <c r="F36" s="190">
        <f t="shared" si="43"/>
        <v>11252</v>
      </c>
      <c r="G36" s="190">
        <f t="shared" si="43"/>
        <v>7763</v>
      </c>
      <c r="H36" s="191">
        <f t="shared" si="39"/>
        <v>35061</v>
      </c>
      <c r="I36" s="190">
        <f t="shared" si="43"/>
        <v>8274</v>
      </c>
      <c r="J36" s="190">
        <f t="shared" si="43"/>
        <v>9415</v>
      </c>
      <c r="K36" s="190">
        <f t="shared" si="43"/>
        <v>8197</v>
      </c>
      <c r="L36" s="190">
        <f t="shared" si="43"/>
        <v>5215</v>
      </c>
      <c r="M36" s="191">
        <f t="shared" si="40"/>
        <v>31101</v>
      </c>
      <c r="N36" s="190">
        <f t="shared" si="43"/>
        <v>6911</v>
      </c>
      <c r="O36" s="170">
        <f>O34+O35</f>
        <v>9365</v>
      </c>
      <c r="P36" s="170">
        <f>P34+P35</f>
        <v>6800</v>
      </c>
      <c r="Q36" s="170">
        <f>Q34+Q35</f>
        <v>5617.0275317398991</v>
      </c>
      <c r="R36" s="191">
        <f t="shared" si="41"/>
        <v>28693.027531739899</v>
      </c>
      <c r="S36" s="170">
        <f>S34+S35</f>
        <v>6784.4247161906978</v>
      </c>
      <c r="T36" s="170">
        <v>4324.7741082698167</v>
      </c>
    </row>
    <row r="37" spans="1:20">
      <c r="A37" s="36"/>
      <c r="B37" s="34"/>
      <c r="C37" s="7"/>
      <c r="D37" s="194"/>
      <c r="E37" s="194"/>
      <c r="F37" s="194"/>
      <c r="G37" s="194"/>
      <c r="H37" s="169"/>
      <c r="I37" s="194"/>
      <c r="J37" s="194"/>
      <c r="K37" s="194"/>
      <c r="L37" s="194"/>
      <c r="M37" s="169"/>
      <c r="N37" s="194"/>
      <c r="O37" s="168"/>
      <c r="P37" s="169"/>
      <c r="Q37" s="169"/>
      <c r="R37" s="169"/>
      <c r="S37" s="169"/>
      <c r="T37" s="169"/>
    </row>
    <row r="38" spans="1:20">
      <c r="A38" s="36"/>
      <c r="B38" s="34" t="s">
        <v>10</v>
      </c>
      <c r="C38" s="7"/>
      <c r="D38" s="194">
        <f t="shared" ref="D38:N38" si="44">D36+D39</f>
        <v>16690</v>
      </c>
      <c r="E38" s="194">
        <f t="shared" si="44"/>
        <v>15279</v>
      </c>
      <c r="F38" s="194">
        <f t="shared" si="44"/>
        <v>17869</v>
      </c>
      <c r="G38" s="194">
        <f t="shared" si="44"/>
        <v>15998</v>
      </c>
      <c r="H38" s="189">
        <f t="shared" ref="H38:H39" si="45">SUM(D38:G38)</f>
        <v>65836</v>
      </c>
      <c r="I38" s="194">
        <f t="shared" si="44"/>
        <v>15932</v>
      </c>
      <c r="J38" s="194">
        <f t="shared" si="44"/>
        <v>16891</v>
      </c>
      <c r="K38" s="194">
        <f t="shared" si="44"/>
        <v>16082</v>
      </c>
      <c r="L38" s="194">
        <f t="shared" si="44"/>
        <v>13525</v>
      </c>
      <c r="M38" s="189">
        <f t="shared" ref="M38:M39" si="46">SUM(I38:L38)</f>
        <v>62430</v>
      </c>
      <c r="N38" s="194">
        <f t="shared" si="44"/>
        <v>14811</v>
      </c>
      <c r="O38" s="196">
        <f>O36+O39</f>
        <v>17484</v>
      </c>
      <c r="P38" s="196">
        <f>P36+P39</f>
        <v>14855</v>
      </c>
      <c r="Q38" s="196">
        <v>14088.073120090099</v>
      </c>
      <c r="R38" s="189">
        <f t="shared" ref="R38:R39" si="47">SUM(N38:Q38)</f>
        <v>61238.073120090099</v>
      </c>
      <c r="S38" s="196">
        <v>15140.628426704301</v>
      </c>
      <c r="T38" s="196">
        <v>12402.081300421803</v>
      </c>
    </row>
    <row r="39" spans="1:20">
      <c r="A39" s="36"/>
      <c r="B39" s="34" t="s">
        <v>139</v>
      </c>
      <c r="C39" s="7"/>
      <c r="D39" s="194">
        <v>7791</v>
      </c>
      <c r="E39" s="194">
        <v>8132</v>
      </c>
      <c r="F39" s="194">
        <v>6617</v>
      </c>
      <c r="G39" s="194">
        <v>8235</v>
      </c>
      <c r="H39" s="189">
        <f t="shared" si="45"/>
        <v>30775</v>
      </c>
      <c r="I39" s="194">
        <v>7658</v>
      </c>
      <c r="J39" s="194">
        <v>7476</v>
      </c>
      <c r="K39" s="194">
        <v>7885</v>
      </c>
      <c r="L39" s="194">
        <v>8310</v>
      </c>
      <c r="M39" s="189">
        <f t="shared" si="46"/>
        <v>31329</v>
      </c>
      <c r="N39" s="194">
        <v>7900</v>
      </c>
      <c r="O39" s="196">
        <v>8119</v>
      </c>
      <c r="P39" s="169">
        <v>8055</v>
      </c>
      <c r="Q39" s="169">
        <v>8471.0455883502</v>
      </c>
      <c r="R39" s="189">
        <f t="shared" si="47"/>
        <v>32545.0455883502</v>
      </c>
      <c r="S39" s="169">
        <v>8356.2037105136042</v>
      </c>
      <c r="T39" s="169">
        <v>8076.6787654476939</v>
      </c>
    </row>
    <row r="40" spans="1:20">
      <c r="A40" s="36"/>
      <c r="B40" s="34"/>
      <c r="C40" s="34"/>
      <c r="D40" s="192"/>
      <c r="E40" s="192"/>
      <c r="F40" s="192"/>
      <c r="G40" s="192"/>
      <c r="H40" s="193"/>
      <c r="I40" s="192"/>
      <c r="J40" s="192"/>
      <c r="K40" s="192"/>
      <c r="L40" s="192"/>
      <c r="M40" s="193"/>
      <c r="N40" s="5"/>
      <c r="O40" s="168"/>
      <c r="P40" s="169"/>
      <c r="Q40" s="169"/>
      <c r="R40" s="193"/>
      <c r="S40" s="169"/>
      <c r="T40" s="169"/>
    </row>
    <row r="41" spans="1:20">
      <c r="A41" s="36"/>
      <c r="B41" s="34" t="s">
        <v>142</v>
      </c>
      <c r="C41" s="34"/>
      <c r="D41" s="161">
        <f t="shared" ref="D41:P41" si="48">D38/D32</f>
        <v>0.31171790370176683</v>
      </c>
      <c r="E41" s="161">
        <f t="shared" si="48"/>
        <v>0.27161700917300718</v>
      </c>
      <c r="F41" s="161">
        <f t="shared" si="48"/>
        <v>0.33218076701429555</v>
      </c>
      <c r="G41" s="161">
        <f t="shared" si="48"/>
        <v>0.29828650271288198</v>
      </c>
      <c r="H41" s="162">
        <f t="shared" si="48"/>
        <v>0.30308443053125861</v>
      </c>
      <c r="I41" s="161">
        <f t="shared" si="48"/>
        <v>0.32705848541457105</v>
      </c>
      <c r="J41" s="161">
        <f t="shared" si="48"/>
        <v>0.35947475951306718</v>
      </c>
      <c r="K41" s="161">
        <f t="shared" si="48"/>
        <v>0.34430932602552028</v>
      </c>
      <c r="L41" s="161">
        <f t="shared" si="48"/>
        <v>0.29139286868469244</v>
      </c>
      <c r="M41" s="162">
        <f t="shared" si="48"/>
        <v>0.33062534423590223</v>
      </c>
      <c r="N41" s="161">
        <f t="shared" si="48"/>
        <v>0.32653556153269542</v>
      </c>
      <c r="O41" s="93">
        <f t="shared" si="48"/>
        <v>0.36096372607717242</v>
      </c>
      <c r="P41" s="93">
        <f t="shared" si="48"/>
        <v>0.32780192863605268</v>
      </c>
      <c r="Q41" s="93">
        <f>Q38/Q32</f>
        <v>0.30598409774906871</v>
      </c>
      <c r="R41" s="162">
        <f>R38/R32</f>
        <v>0.33074156436150393</v>
      </c>
      <c r="S41" s="93">
        <f>S38/S32</f>
        <v>0.34155623996925166</v>
      </c>
      <c r="T41" s="93">
        <f>T38/T32</f>
        <v>0.2809787795059176</v>
      </c>
    </row>
    <row r="42" spans="1:20">
      <c r="A42" s="3"/>
      <c r="B42" s="214"/>
      <c r="D42" s="172"/>
      <c r="E42" s="172"/>
      <c r="F42" s="172"/>
      <c r="G42" s="172"/>
      <c r="H42" s="172"/>
      <c r="I42" s="172"/>
      <c r="J42" s="172"/>
      <c r="K42" s="172"/>
      <c r="L42" s="172"/>
      <c r="M42" s="172"/>
      <c r="N42" s="172"/>
      <c r="O42" s="168"/>
      <c r="P42" s="169"/>
      <c r="Q42" s="169"/>
      <c r="R42" s="172"/>
      <c r="S42" s="169"/>
    </row>
    <row r="43" spans="1:20">
      <c r="A43" s="3"/>
      <c r="B43" s="214"/>
      <c r="D43" s="158"/>
      <c r="E43" s="158"/>
      <c r="F43" s="158"/>
      <c r="G43" s="158"/>
      <c r="H43" s="158"/>
      <c r="I43" s="158"/>
      <c r="J43" s="158"/>
      <c r="K43" s="158"/>
      <c r="L43" s="158"/>
      <c r="M43" s="158"/>
      <c r="N43" s="158"/>
      <c r="O43" s="168"/>
      <c r="P43" s="169"/>
      <c r="Q43" s="169"/>
      <c r="R43" s="158"/>
      <c r="S43" s="169"/>
    </row>
    <row r="44" spans="1:20">
      <c r="A44" s="231"/>
      <c r="B44" s="39" t="s">
        <v>173</v>
      </c>
      <c r="D44" s="172"/>
      <c r="E44" s="172"/>
      <c r="F44" s="172"/>
      <c r="G44" s="172"/>
      <c r="H44" s="172"/>
      <c r="I44" s="172"/>
      <c r="J44" s="172"/>
      <c r="K44" s="172"/>
      <c r="L44" s="172"/>
      <c r="M44" s="172"/>
      <c r="N44" s="172"/>
      <c r="O44" s="168"/>
      <c r="P44" s="169"/>
      <c r="Q44" s="169"/>
      <c r="R44" s="172"/>
      <c r="S44" s="169"/>
    </row>
    <row r="45" spans="1:20">
      <c r="A45" s="3"/>
      <c r="B45" s="214"/>
      <c r="D45" s="172"/>
      <c r="E45" s="172"/>
      <c r="F45" s="172"/>
      <c r="G45" s="172"/>
      <c r="H45" s="172"/>
      <c r="I45" s="172"/>
      <c r="J45" s="172"/>
      <c r="K45" s="172"/>
      <c r="L45" s="172"/>
      <c r="M45" s="172"/>
      <c r="N45" s="172"/>
      <c r="O45" s="168"/>
      <c r="P45" s="169"/>
      <c r="Q45" s="169"/>
      <c r="R45" s="172"/>
      <c r="S45" s="169"/>
    </row>
    <row r="46" spans="1:20">
      <c r="A46" s="36"/>
      <c r="B46" s="72" t="s">
        <v>122</v>
      </c>
      <c r="C46" s="8"/>
      <c r="D46" s="188">
        <v>7693.380006591874</v>
      </c>
      <c r="E46" s="188">
        <v>7443.8699934081296</v>
      </c>
      <c r="F46" s="188">
        <v>25117.75</v>
      </c>
      <c r="G46" s="188">
        <v>26089</v>
      </c>
      <c r="H46" s="189">
        <f>SUM(D46:G46)</f>
        <v>66344</v>
      </c>
      <c r="I46" s="188">
        <v>22378</v>
      </c>
      <c r="J46" s="188">
        <v>23529</v>
      </c>
      <c r="K46" s="188">
        <v>23572</v>
      </c>
      <c r="L46" s="188">
        <v>21643</v>
      </c>
      <c r="M46" s="189">
        <f>SUM(I46:L46)</f>
        <v>91122</v>
      </c>
      <c r="N46" s="188">
        <v>20166</v>
      </c>
      <c r="O46" s="169">
        <v>22112</v>
      </c>
      <c r="P46" s="169">
        <v>24173</v>
      </c>
      <c r="Q46" s="169">
        <v>22390.0731717608</v>
      </c>
      <c r="R46" s="189">
        <f>SUM(N46:Q46)</f>
        <v>88841.0731717608</v>
      </c>
      <c r="S46" s="169">
        <v>20191.750877488201</v>
      </c>
      <c r="T46" s="169">
        <v>19480.544520911099</v>
      </c>
    </row>
    <row r="47" spans="1:20">
      <c r="A47" s="36"/>
      <c r="B47" s="72" t="s">
        <v>123</v>
      </c>
      <c r="C47" s="8"/>
      <c r="D47" s="188">
        <v>-5688.1042994541185</v>
      </c>
      <c r="E47" s="188">
        <v>-5116.0566683691277</v>
      </c>
      <c r="F47" s="188">
        <v>-17780.606440115709</v>
      </c>
      <c r="G47" s="188">
        <v>-16159.97323044891</v>
      </c>
      <c r="H47" s="189">
        <f t="shared" ref="H47:H50" si="49">SUM(D47:G47)</f>
        <v>-44744.740638387862</v>
      </c>
      <c r="I47" s="188">
        <v>-14266.891857382185</v>
      </c>
      <c r="J47" s="188">
        <v>-13990.207639611119</v>
      </c>
      <c r="K47" s="188">
        <v>-13069.855236794559</v>
      </c>
      <c r="L47" s="188">
        <v>-12280.409196367915</v>
      </c>
      <c r="M47" s="189">
        <f t="shared" ref="M47:M50" si="50">SUM(I47:L47)</f>
        <v>-53607.363930155778</v>
      </c>
      <c r="N47" s="188">
        <v>-11471.926165873892</v>
      </c>
      <c r="O47" s="169">
        <v>-13193.073834126108</v>
      </c>
      <c r="P47" s="169">
        <v>-14259</v>
      </c>
      <c r="Q47" s="169">
        <v>-14301.686794824505</v>
      </c>
      <c r="R47" s="189">
        <f t="shared" ref="R47:R50" si="51">SUM(N47:Q47)</f>
        <v>-53225.686794824505</v>
      </c>
      <c r="S47" s="169">
        <v>-13916.961757348699</v>
      </c>
      <c r="T47" s="169">
        <v>-12431.1463437824</v>
      </c>
    </row>
    <row r="48" spans="1:20">
      <c r="A48" s="42"/>
      <c r="B48" s="109" t="s">
        <v>124</v>
      </c>
      <c r="C48" s="16"/>
      <c r="D48" s="190">
        <f>D46+D47</f>
        <v>2005.2757071377555</v>
      </c>
      <c r="E48" s="190">
        <f t="shared" ref="E48:N48" si="52">E46+E47</f>
        <v>2327.8133250390019</v>
      </c>
      <c r="F48" s="190">
        <f t="shared" si="52"/>
        <v>7337.1435598842909</v>
      </c>
      <c r="G48" s="190">
        <f t="shared" si="52"/>
        <v>9929.0267695510902</v>
      </c>
      <c r="H48" s="191">
        <f t="shared" si="49"/>
        <v>21599.259361612138</v>
      </c>
      <c r="I48" s="190">
        <f t="shared" si="52"/>
        <v>8111.1081426178152</v>
      </c>
      <c r="J48" s="190">
        <f t="shared" si="52"/>
        <v>9538.7923603888812</v>
      </c>
      <c r="K48" s="190">
        <f t="shared" si="52"/>
        <v>10502.144763205441</v>
      </c>
      <c r="L48" s="190">
        <f t="shared" si="52"/>
        <v>9362.5908036320852</v>
      </c>
      <c r="M48" s="191">
        <f t="shared" si="50"/>
        <v>37514.636069844222</v>
      </c>
      <c r="N48" s="190">
        <f t="shared" si="52"/>
        <v>8694.0738341261076</v>
      </c>
      <c r="O48" s="170">
        <f>O46+O47</f>
        <v>8918.9261658738924</v>
      </c>
      <c r="P48" s="170">
        <f>P46+P47</f>
        <v>9914</v>
      </c>
      <c r="Q48" s="170">
        <f>Q46+Q47</f>
        <v>8088.3863769362943</v>
      </c>
      <c r="R48" s="191">
        <f t="shared" si="51"/>
        <v>35615.386376936294</v>
      </c>
      <c r="S48" s="170">
        <f>S46+S47</f>
        <v>6274.7891201395014</v>
      </c>
      <c r="T48" s="170">
        <v>7049.3981771286981</v>
      </c>
    </row>
    <row r="49" spans="1:20">
      <c r="A49" s="36"/>
      <c r="B49" s="72" t="s">
        <v>125</v>
      </c>
      <c r="C49" s="8"/>
      <c r="D49" s="188">
        <v>-654.60003167262209</v>
      </c>
      <c r="E49" s="188">
        <v>-1794.4589689322781</v>
      </c>
      <c r="F49" s="188">
        <v>-3182.4129623052231</v>
      </c>
      <c r="G49" s="188">
        <v>-2865.9435431304496</v>
      </c>
      <c r="H49" s="189">
        <f t="shared" si="49"/>
        <v>-8497.4155060405737</v>
      </c>
      <c r="I49" s="188">
        <v>-2404.7124508762208</v>
      </c>
      <c r="J49" s="188">
        <v>-2851.2438590328952</v>
      </c>
      <c r="K49" s="188">
        <v>-2362.3124275102805</v>
      </c>
      <c r="L49" s="188">
        <v>-2507.6845155331689</v>
      </c>
      <c r="M49" s="189">
        <f t="shared" si="50"/>
        <v>-10125.953252952564</v>
      </c>
      <c r="N49" s="188">
        <v>-2242.3364657193192</v>
      </c>
      <c r="O49" s="169">
        <v>-2224.6635342806808</v>
      </c>
      <c r="P49" s="169">
        <v>-2269</v>
      </c>
      <c r="Q49" s="169">
        <v>-2803.3381136403004</v>
      </c>
      <c r="R49" s="189">
        <f t="shared" si="51"/>
        <v>-9539.3381136403004</v>
      </c>
      <c r="S49" s="169">
        <v>-2453.440432118</v>
      </c>
      <c r="T49" s="169">
        <v>-2097.4038427807009</v>
      </c>
    </row>
    <row r="50" spans="1:20">
      <c r="A50" s="42"/>
      <c r="B50" s="109" t="s">
        <v>126</v>
      </c>
      <c r="C50" s="16"/>
      <c r="D50" s="190">
        <f t="shared" ref="D50:N50" si="53">D48+D49</f>
        <v>1350.6756754651333</v>
      </c>
      <c r="E50" s="190">
        <f t="shared" si="53"/>
        <v>533.3543561067238</v>
      </c>
      <c r="F50" s="190">
        <f t="shared" si="53"/>
        <v>4154.7305975790678</v>
      </c>
      <c r="G50" s="190">
        <f t="shared" si="53"/>
        <v>7063.0832264206401</v>
      </c>
      <c r="H50" s="191">
        <f t="shared" si="49"/>
        <v>13101.843855571566</v>
      </c>
      <c r="I50" s="190">
        <f t="shared" si="53"/>
        <v>5706.3956917415944</v>
      </c>
      <c r="J50" s="190">
        <f t="shared" si="53"/>
        <v>6687.5485013559864</v>
      </c>
      <c r="K50" s="190">
        <f t="shared" si="53"/>
        <v>8139.8323356951605</v>
      </c>
      <c r="L50" s="190">
        <f t="shared" si="53"/>
        <v>6854.9062880989168</v>
      </c>
      <c r="M50" s="191">
        <f t="shared" si="50"/>
        <v>27388.682816891655</v>
      </c>
      <c r="N50" s="190">
        <f t="shared" si="53"/>
        <v>6451.7373684067879</v>
      </c>
      <c r="O50" s="170">
        <f>O48+O49</f>
        <v>6694.2626315932121</v>
      </c>
      <c r="P50" s="170">
        <f>P48+P49</f>
        <v>7645</v>
      </c>
      <c r="Q50" s="170">
        <f>Q48+Q49</f>
        <v>5285.0482632959938</v>
      </c>
      <c r="R50" s="191">
        <f t="shared" si="51"/>
        <v>26076.048263295994</v>
      </c>
      <c r="S50" s="170">
        <f>S48+S49</f>
        <v>3821.3486880215014</v>
      </c>
      <c r="T50" s="170">
        <v>4951.9943343479972</v>
      </c>
    </row>
    <row r="51" spans="1:20">
      <c r="A51" s="36"/>
      <c r="B51" s="34"/>
      <c r="C51" s="7"/>
      <c r="D51" s="194"/>
      <c r="E51" s="194"/>
      <c r="F51" s="194"/>
      <c r="G51" s="194"/>
      <c r="H51" s="169"/>
      <c r="I51" s="194"/>
      <c r="J51" s="194"/>
      <c r="K51" s="194"/>
      <c r="L51" s="194"/>
      <c r="M51" s="169"/>
      <c r="N51" s="194"/>
      <c r="O51" s="168"/>
      <c r="P51" s="169"/>
      <c r="Q51" s="169"/>
      <c r="R51" s="169"/>
      <c r="S51" s="169"/>
      <c r="T51" s="169"/>
    </row>
    <row r="52" spans="1:20">
      <c r="A52" s="36"/>
      <c r="B52" s="34" t="s">
        <v>10</v>
      </c>
      <c r="C52" s="7"/>
      <c r="D52" s="194">
        <f>D50+D53</f>
        <v>2059.6756754651333</v>
      </c>
      <c r="E52" s="194">
        <f t="shared" ref="E52:N52" si="54">E50+E53</f>
        <v>1223.3543561067238</v>
      </c>
      <c r="F52" s="194">
        <f t="shared" si="54"/>
        <v>7352.7305975790678</v>
      </c>
      <c r="G52" s="194">
        <f t="shared" si="54"/>
        <v>9315.0832264206401</v>
      </c>
      <c r="H52" s="189">
        <f t="shared" ref="H52:H53" si="55">SUM(D52:G52)</f>
        <v>19950.843855571566</v>
      </c>
      <c r="I52" s="194">
        <f t="shared" si="54"/>
        <v>9083.3956917415944</v>
      </c>
      <c r="J52" s="194">
        <f t="shared" si="54"/>
        <v>9848.5485013559864</v>
      </c>
      <c r="K52" s="194">
        <f t="shared" si="54"/>
        <v>11078.832335695161</v>
      </c>
      <c r="L52" s="194">
        <f t="shared" si="54"/>
        <v>10053.968586700077</v>
      </c>
      <c r="M52" s="189">
        <f t="shared" ref="M52:M53" si="56">SUM(I52:L52)</f>
        <v>40064.745115492813</v>
      </c>
      <c r="N52" s="194">
        <f t="shared" si="54"/>
        <v>9657.0910469329283</v>
      </c>
      <c r="O52" s="196">
        <f>O50+O53</f>
        <v>9991.9089530670717</v>
      </c>
      <c r="P52" s="196">
        <f>P50+P53</f>
        <v>11225</v>
      </c>
      <c r="Q52" s="169">
        <v>8819.2272889706001</v>
      </c>
      <c r="R52" s="189">
        <f t="shared" ref="R52:R53" si="57">SUM(N52:Q52)</f>
        <v>39693.2272889706</v>
      </c>
      <c r="S52" s="169">
        <v>7389.5674811808994</v>
      </c>
      <c r="T52" s="169">
        <v>7953.6595638375011</v>
      </c>
    </row>
    <row r="53" spans="1:20">
      <c r="A53" s="36"/>
      <c r="B53" s="34" t="s">
        <v>139</v>
      </c>
      <c r="C53" s="7"/>
      <c r="D53" s="194">
        <v>709</v>
      </c>
      <c r="E53" s="194">
        <v>690</v>
      </c>
      <c r="F53" s="194">
        <v>3198</v>
      </c>
      <c r="G53" s="194">
        <v>2252</v>
      </c>
      <c r="H53" s="189">
        <f t="shared" si="55"/>
        <v>6849</v>
      </c>
      <c r="I53" s="194">
        <v>3377</v>
      </c>
      <c r="J53" s="194">
        <v>3161</v>
      </c>
      <c r="K53" s="194">
        <v>2939</v>
      </c>
      <c r="L53" s="194">
        <v>3199.0622986011599</v>
      </c>
      <c r="M53" s="189">
        <f t="shared" si="56"/>
        <v>12676.06229860116</v>
      </c>
      <c r="N53" s="194">
        <v>3205.3536785261399</v>
      </c>
      <c r="O53" s="169">
        <v>3297.6463214738601</v>
      </c>
      <c r="P53" s="169">
        <v>3580</v>
      </c>
      <c r="Q53" s="169">
        <v>3534.1790256746008</v>
      </c>
      <c r="R53" s="189">
        <f t="shared" si="57"/>
        <v>13617.179025674601</v>
      </c>
      <c r="S53" s="169">
        <v>3568.218793159398</v>
      </c>
      <c r="T53" s="169">
        <v>3001.665229489503</v>
      </c>
    </row>
    <row r="54" spans="1:20">
      <c r="A54" s="36"/>
      <c r="B54" s="34"/>
      <c r="C54" s="34"/>
      <c r="D54" s="192"/>
      <c r="E54" s="192"/>
      <c r="F54" s="192"/>
      <c r="G54" s="192"/>
      <c r="H54" s="193"/>
      <c r="I54" s="192"/>
      <c r="J54" s="192"/>
      <c r="K54" s="192"/>
      <c r="L54" s="192"/>
      <c r="M54" s="193"/>
      <c r="N54" s="5"/>
      <c r="O54" s="168"/>
      <c r="P54" s="169"/>
      <c r="Q54" s="169"/>
      <c r="R54" s="193"/>
      <c r="S54" s="169"/>
      <c r="T54" s="169"/>
    </row>
    <row r="55" spans="1:20">
      <c r="A55" s="36"/>
      <c r="B55" s="34" t="s">
        <v>142</v>
      </c>
      <c r="C55" s="34"/>
      <c r="D55" s="161">
        <f t="shared" ref="D55:Q55" si="58">D52/D46</f>
        <v>0.26772051734092861</v>
      </c>
      <c r="E55" s="161">
        <f t="shared" si="58"/>
        <v>0.16434386376845073</v>
      </c>
      <c r="F55" s="161">
        <f t="shared" si="58"/>
        <v>0.29273046342045239</v>
      </c>
      <c r="G55" s="161">
        <f t="shared" si="58"/>
        <v>0.3570502214121139</v>
      </c>
      <c r="H55" s="162">
        <f>H52/H46</f>
        <v>0.30071813360019845</v>
      </c>
      <c r="I55" s="161">
        <f t="shared" si="58"/>
        <v>0.40590739528740705</v>
      </c>
      <c r="J55" s="161">
        <f t="shared" si="58"/>
        <v>0.41857063629376456</v>
      </c>
      <c r="K55" s="161">
        <f t="shared" si="58"/>
        <v>0.46999967485555577</v>
      </c>
      <c r="L55" s="161">
        <f t="shared" si="58"/>
        <v>0.46453673643672677</v>
      </c>
      <c r="M55" s="162">
        <f>M52/M46</f>
        <v>0.43968245994921989</v>
      </c>
      <c r="N55" s="161">
        <f t="shared" si="58"/>
        <v>0.47887984959500784</v>
      </c>
      <c r="O55" s="93">
        <f t="shared" si="58"/>
        <v>0.45187721386880753</v>
      </c>
      <c r="P55" s="93">
        <f t="shared" si="58"/>
        <v>0.46436106399702148</v>
      </c>
      <c r="Q55" s="93">
        <f t="shared" si="58"/>
        <v>0.39389006106928404</v>
      </c>
      <c r="R55" s="162">
        <f>R52/R46</f>
        <v>0.44678914686487115</v>
      </c>
      <c r="S55" s="93">
        <f t="shared" ref="S55:T55" si="59">S52/S46</f>
        <v>0.36596962423003815</v>
      </c>
      <c r="T55" s="93">
        <f t="shared" si="59"/>
        <v>0.40828733279502349</v>
      </c>
    </row>
    <row r="56" spans="1:20">
      <c r="A56" s="28"/>
      <c r="B56" s="6" t="s">
        <v>174</v>
      </c>
    </row>
    <row r="57" spans="1:20">
      <c r="B57" s="78" t="s">
        <v>243</v>
      </c>
    </row>
  </sheetData>
  <hyperlinks>
    <hyperlink ref="B1" location="SMSAAM!A1" display="INICIO"/>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showGridLines="0" zoomScale="85" zoomScaleNormal="85" workbookViewId="0">
      <pane xSplit="3" ySplit="1" topLeftCell="H2" activePane="bottomRight" state="frozen"/>
      <selection pane="topRight" activeCell="C1" sqref="C1"/>
      <selection pane="bottomLeft" activeCell="A3" sqref="A3"/>
      <selection pane="bottomRight" activeCell="B1" sqref="B1"/>
    </sheetView>
  </sheetViews>
  <sheetFormatPr baseColWidth="10" defaultRowHeight="15" outlineLevelCol="1"/>
  <cols>
    <col min="1" max="1" width="5.7109375" style="1" customWidth="1"/>
    <col min="2" max="2" width="26.140625" style="1" customWidth="1"/>
    <col min="3" max="3" width="5.7109375" style="1" customWidth="1"/>
    <col min="4" max="5" width="0" style="15" hidden="1" customWidth="1" outlineLevel="1"/>
    <col min="6" max="7" width="11.42578125" style="15" hidden="1" customWidth="1" outlineLevel="1"/>
    <col min="8" max="8" width="11.42578125" style="15" customWidth="1" collapsed="1"/>
    <col min="9" max="9" width="11.42578125" style="15" hidden="1" customWidth="1" outlineLevel="1"/>
    <col min="10" max="10" width="0" style="15" hidden="1" customWidth="1" outlineLevel="1"/>
    <col min="11" max="12" width="11.42578125" style="15" hidden="1" customWidth="1" outlineLevel="1"/>
    <col min="13" max="13" width="11.42578125" style="15" customWidth="1" collapsed="1"/>
    <col min="14" max="14" width="11.42578125" style="15" customWidth="1"/>
    <col min="15" max="16" width="11.42578125" style="138"/>
    <col min="17" max="16384" width="11.42578125" style="1"/>
  </cols>
  <sheetData>
    <row r="1" spans="1:20">
      <c r="B1" s="129" t="s">
        <v>88</v>
      </c>
      <c r="C1" s="48"/>
      <c r="D1" s="43" t="s">
        <v>1</v>
      </c>
      <c r="E1" s="43" t="s">
        <v>2</v>
      </c>
      <c r="F1" s="43" t="s">
        <v>3</v>
      </c>
      <c r="G1" s="43" t="s">
        <v>4</v>
      </c>
      <c r="H1" s="44">
        <v>2014</v>
      </c>
      <c r="I1" s="43" t="s">
        <v>5</v>
      </c>
      <c r="J1" s="43" t="s">
        <v>6</v>
      </c>
      <c r="K1" s="43" t="s">
        <v>7</v>
      </c>
      <c r="L1" s="43" t="s">
        <v>8</v>
      </c>
      <c r="M1" s="44">
        <v>2015</v>
      </c>
      <c r="N1" s="43" t="s">
        <v>9</v>
      </c>
      <c r="O1" s="43" t="s">
        <v>61</v>
      </c>
      <c r="P1" s="136" t="s">
        <v>68</v>
      </c>
      <c r="Q1" s="136" t="s">
        <v>69</v>
      </c>
      <c r="R1" s="44">
        <v>2016</v>
      </c>
      <c r="S1" s="136" t="s">
        <v>210</v>
      </c>
      <c r="T1" s="136" t="s">
        <v>223</v>
      </c>
    </row>
    <row r="2" spans="1:20">
      <c r="A2" s="231"/>
      <c r="B2" s="39" t="s">
        <v>175</v>
      </c>
      <c r="C2" s="39"/>
      <c r="D2" s="45"/>
      <c r="E2" s="45"/>
      <c r="F2" s="45"/>
      <c r="G2" s="45"/>
      <c r="M2" s="45"/>
      <c r="N2" s="45"/>
      <c r="Q2" s="138"/>
      <c r="R2" s="45"/>
      <c r="S2" s="138"/>
      <c r="T2" s="138"/>
    </row>
    <row r="3" spans="1:20" ht="6.95" customHeight="1">
      <c r="A3" s="232"/>
      <c r="B3" s="40"/>
      <c r="C3" s="40"/>
      <c r="D3" s="45"/>
      <c r="E3" s="45"/>
      <c r="F3" s="45"/>
      <c r="G3" s="45"/>
      <c r="H3" s="45"/>
      <c r="I3" s="45"/>
      <c r="J3" s="45"/>
      <c r="K3" s="45"/>
      <c r="L3" s="45"/>
      <c r="M3" s="45"/>
      <c r="N3" s="45"/>
      <c r="Q3" s="138"/>
      <c r="R3" s="45"/>
      <c r="S3" s="138"/>
      <c r="T3" s="138"/>
    </row>
    <row r="4" spans="1:20">
      <c r="A4" s="36"/>
      <c r="B4" s="72" t="s">
        <v>12</v>
      </c>
      <c r="C4" s="108"/>
      <c r="D4" s="163">
        <v>8675.4304599999996</v>
      </c>
      <c r="E4" s="163">
        <v>10232.819420000003</v>
      </c>
      <c r="F4" s="163">
        <v>10761.233949999996</v>
      </c>
      <c r="G4" s="163">
        <v>11232.973470000006</v>
      </c>
      <c r="H4" s="156">
        <f>SUM(D4:G4)</f>
        <v>40902.457300000002</v>
      </c>
      <c r="I4" s="163">
        <v>10767.386470000001</v>
      </c>
      <c r="J4" s="163">
        <v>8225.9616900000001</v>
      </c>
      <c r="K4" s="163">
        <v>13336.858810000002</v>
      </c>
      <c r="L4" s="163">
        <v>10688.701359999995</v>
      </c>
      <c r="M4" s="156">
        <f>SUM(I4:L4)</f>
        <v>43018.908329999998</v>
      </c>
      <c r="N4" s="163">
        <v>9294.2364899999993</v>
      </c>
      <c r="O4" s="163">
        <v>10066.224660000003</v>
      </c>
      <c r="P4" s="163">
        <v>12018.376069999998</v>
      </c>
      <c r="Q4" s="163">
        <v>10985.822239999994</v>
      </c>
      <c r="R4" s="156">
        <f>SUM(N4:Q4)</f>
        <v>42364.659459999995</v>
      </c>
      <c r="S4" s="163">
        <v>10381.1798101</v>
      </c>
      <c r="T4" s="163">
        <v>11570.641959899998</v>
      </c>
    </row>
    <row r="5" spans="1:20">
      <c r="A5" s="36"/>
      <c r="B5" s="72" t="s">
        <v>13</v>
      </c>
      <c r="C5" s="108"/>
      <c r="D5" s="163">
        <v>2239.3562000000002</v>
      </c>
      <c r="E5" s="163">
        <v>2634.4764699999996</v>
      </c>
      <c r="F5" s="163">
        <v>2469.1310400000002</v>
      </c>
      <c r="G5" s="163">
        <v>2510.5750300000004</v>
      </c>
      <c r="H5" s="156">
        <f t="shared" ref="H5:H15" si="0">SUM(D5:G5)</f>
        <v>9853.53874</v>
      </c>
      <c r="I5" s="163">
        <v>1627.86241</v>
      </c>
      <c r="J5" s="163">
        <v>2228.30683</v>
      </c>
      <c r="K5" s="163">
        <v>2069.7014599999998</v>
      </c>
      <c r="L5" s="163">
        <v>2613.3266000000008</v>
      </c>
      <c r="M5" s="156">
        <f t="shared" ref="M5:M15" si="1">SUM(I5:L5)</f>
        <v>8539.1972999999998</v>
      </c>
      <c r="N5" s="163">
        <v>2365.15022</v>
      </c>
      <c r="O5" s="163">
        <v>2614.8280499999996</v>
      </c>
      <c r="P5" s="163">
        <v>2807.3428800000011</v>
      </c>
      <c r="Q5" s="163">
        <v>2685.3251099999989</v>
      </c>
      <c r="R5" s="156">
        <f t="shared" ref="R5:R15" si="2">SUM(N5:Q5)</f>
        <v>10472.64626</v>
      </c>
      <c r="S5" s="163">
        <v>2828.36643</v>
      </c>
      <c r="T5" s="163">
        <v>3679.5145899999998</v>
      </c>
    </row>
    <row r="6" spans="1:20">
      <c r="A6" s="36"/>
      <c r="B6" s="72" t="s">
        <v>14</v>
      </c>
      <c r="C6" s="108"/>
      <c r="D6" s="163">
        <v>9859.4362700000001</v>
      </c>
      <c r="E6" s="163">
        <v>10616.814399999999</v>
      </c>
      <c r="F6" s="163">
        <v>13145.587030000001</v>
      </c>
      <c r="G6" s="163">
        <v>13679.819370000001</v>
      </c>
      <c r="H6" s="156">
        <f t="shared" si="0"/>
        <v>47301.657070000001</v>
      </c>
      <c r="I6" s="163">
        <v>13606.454149999998</v>
      </c>
      <c r="J6" s="163">
        <v>13370.502850000001</v>
      </c>
      <c r="K6" s="163">
        <v>11762.372369999997</v>
      </c>
      <c r="L6" s="163">
        <v>6085.2694600000013</v>
      </c>
      <c r="M6" s="156">
        <f t="shared" si="1"/>
        <v>44824.598829999995</v>
      </c>
      <c r="N6" s="163">
        <v>6553.29475</v>
      </c>
      <c r="O6" s="163">
        <v>7809.5265600000012</v>
      </c>
      <c r="P6" s="163">
        <v>8003.8785899999984</v>
      </c>
      <c r="Q6" s="163">
        <v>7154.6562300000005</v>
      </c>
      <c r="R6" s="156">
        <f t="shared" si="2"/>
        <v>29521.35613</v>
      </c>
      <c r="S6" s="163">
        <v>10386.305880000002</v>
      </c>
      <c r="T6" s="163">
        <v>14860.452650000001</v>
      </c>
    </row>
    <row r="7" spans="1:20">
      <c r="A7" s="36"/>
      <c r="B7" s="72" t="s">
        <v>15</v>
      </c>
      <c r="C7" s="108"/>
      <c r="D7" s="163">
        <v>6732.3478800000003</v>
      </c>
      <c r="E7" s="163">
        <v>7566.8963800000001</v>
      </c>
      <c r="F7" s="163">
        <v>7526.208819999998</v>
      </c>
      <c r="G7" s="163">
        <v>7019.912620000001</v>
      </c>
      <c r="H7" s="156">
        <f t="shared" si="0"/>
        <v>28845.365700000002</v>
      </c>
      <c r="I7" s="163">
        <v>7525.0964699999995</v>
      </c>
      <c r="J7" s="163">
        <v>6898.0880699999998</v>
      </c>
      <c r="K7" s="163">
        <v>7051.2080900000001</v>
      </c>
      <c r="L7" s="163">
        <v>7501.1449900000025</v>
      </c>
      <c r="M7" s="156">
        <f t="shared" si="1"/>
        <v>28975.537620000003</v>
      </c>
      <c r="N7" s="163">
        <v>7143.0921600000001</v>
      </c>
      <c r="O7" s="163">
        <v>6703.0800199999994</v>
      </c>
      <c r="P7" s="163">
        <v>8457.5392800000027</v>
      </c>
      <c r="Q7" s="163">
        <v>9992.8884499999986</v>
      </c>
      <c r="R7" s="156">
        <f t="shared" si="2"/>
        <v>32296.599910000001</v>
      </c>
      <c r="S7" s="163">
        <v>9544.8463300000003</v>
      </c>
      <c r="T7" s="163">
        <v>7482.3860800000002</v>
      </c>
    </row>
    <row r="8" spans="1:20" s="214" customFormat="1">
      <c r="A8" s="36"/>
      <c r="B8" s="72" t="s">
        <v>211</v>
      </c>
      <c r="C8" s="108"/>
      <c r="D8" s="163"/>
      <c r="E8" s="163"/>
      <c r="F8" s="163"/>
      <c r="G8" s="163"/>
      <c r="H8" s="156"/>
      <c r="I8" s="163"/>
      <c r="J8" s="163"/>
      <c r="K8" s="163"/>
      <c r="L8" s="163"/>
      <c r="M8" s="156"/>
      <c r="N8" s="163"/>
      <c r="O8" s="163"/>
      <c r="P8" s="163"/>
      <c r="Q8" s="163"/>
      <c r="R8" s="156"/>
      <c r="S8" s="163">
        <v>8828.8646599999993</v>
      </c>
      <c r="T8" s="163">
        <v>15739.740010000001</v>
      </c>
    </row>
    <row r="9" spans="1:20">
      <c r="A9" s="36"/>
      <c r="B9" s="72" t="s">
        <v>16</v>
      </c>
      <c r="C9" s="108"/>
      <c r="D9" s="163">
        <v>11441.397170000002</v>
      </c>
      <c r="E9" s="163">
        <v>13521.201215707519</v>
      </c>
      <c r="F9" s="163">
        <v>11187.613559292487</v>
      </c>
      <c r="G9" s="163">
        <v>11675.222919999995</v>
      </c>
      <c r="H9" s="156">
        <f t="shared" si="0"/>
        <v>47825.434864999996</v>
      </c>
      <c r="I9" s="163">
        <v>13768.198155000002</v>
      </c>
      <c r="J9" s="163">
        <v>13291.054630000002</v>
      </c>
      <c r="K9" s="163">
        <v>12605.225705000006</v>
      </c>
      <c r="L9" s="163">
        <v>12715.877949999987</v>
      </c>
      <c r="M9" s="156">
        <f t="shared" si="1"/>
        <v>52380.356439999996</v>
      </c>
      <c r="N9" s="163">
        <v>14024.957780000001</v>
      </c>
      <c r="O9" s="163">
        <v>13151.270924999997</v>
      </c>
      <c r="P9" s="163">
        <v>11557.829045000002</v>
      </c>
      <c r="Q9" s="163">
        <v>13006.990840000006</v>
      </c>
      <c r="R9" s="156">
        <f t="shared" si="2"/>
        <v>51741.048590000006</v>
      </c>
      <c r="S9" s="163">
        <v>11240.752054999999</v>
      </c>
      <c r="T9" s="163">
        <v>10829.456405000003</v>
      </c>
    </row>
    <row r="10" spans="1:20">
      <c r="A10" s="36"/>
      <c r="B10" s="72" t="s">
        <v>17</v>
      </c>
      <c r="C10" s="108"/>
      <c r="D10" s="163">
        <v>7787.1346599999997</v>
      </c>
      <c r="E10" s="163">
        <v>8785.9474900000005</v>
      </c>
      <c r="F10" s="163">
        <v>8721.427744999999</v>
      </c>
      <c r="G10" s="163">
        <v>8866.294464999999</v>
      </c>
      <c r="H10" s="156">
        <f t="shared" si="0"/>
        <v>34160.804360000002</v>
      </c>
      <c r="I10" s="163">
        <v>8855.2135199999993</v>
      </c>
      <c r="J10" s="163">
        <v>9057.9650949999941</v>
      </c>
      <c r="K10" s="163">
        <v>8482.4046150000067</v>
      </c>
      <c r="L10" s="163">
        <v>7895.7470449999928</v>
      </c>
      <c r="M10" s="156">
        <f t="shared" si="1"/>
        <v>34291.330274999993</v>
      </c>
      <c r="N10" s="163">
        <v>8626.0618000000013</v>
      </c>
      <c r="O10" s="163">
        <v>8782.2573549999997</v>
      </c>
      <c r="P10" s="163">
        <v>9428.1718550000005</v>
      </c>
      <c r="Q10" s="163">
        <v>9528.7319749999988</v>
      </c>
      <c r="R10" s="156">
        <f t="shared" si="2"/>
        <v>36365.222985</v>
      </c>
      <c r="S10" s="163">
        <v>8272.6747350000005</v>
      </c>
      <c r="T10" s="163">
        <v>9534.9138599999969</v>
      </c>
    </row>
    <row r="11" spans="1:20">
      <c r="A11" s="36"/>
      <c r="B11" s="72" t="s">
        <v>18</v>
      </c>
      <c r="C11" s="108"/>
      <c r="D11" s="163">
        <v>3379.1926149982787</v>
      </c>
      <c r="E11" s="163">
        <v>3681.5236605000018</v>
      </c>
      <c r="F11" s="163">
        <v>3452.0547704999931</v>
      </c>
      <c r="G11" s="163">
        <v>3399.6778410000093</v>
      </c>
      <c r="H11" s="156">
        <f t="shared" si="0"/>
        <v>13912.448886998283</v>
      </c>
      <c r="I11" s="163">
        <v>3812.2602769999994</v>
      </c>
      <c r="J11" s="163">
        <v>2995.4177434999983</v>
      </c>
      <c r="K11" s="163">
        <v>2532.6429870000102</v>
      </c>
      <c r="L11" s="163">
        <v>4262.1796909999975</v>
      </c>
      <c r="M11" s="156">
        <f t="shared" si="1"/>
        <v>13602.500698500005</v>
      </c>
      <c r="N11" s="163">
        <v>4142.9087630000004</v>
      </c>
      <c r="O11" s="163">
        <v>4049.0044559999997</v>
      </c>
      <c r="P11" s="163">
        <v>3760.5886219999993</v>
      </c>
      <c r="Q11" s="163">
        <v>4189.8997980000004</v>
      </c>
      <c r="R11" s="156">
        <f t="shared" si="2"/>
        <v>16142.401639</v>
      </c>
      <c r="S11" s="163">
        <v>3850.0721175000003</v>
      </c>
      <c r="T11" s="163">
        <v>3591.5325284999994</v>
      </c>
    </row>
    <row r="12" spans="1:20">
      <c r="A12" s="36"/>
      <c r="B12" s="72" t="s">
        <v>19</v>
      </c>
      <c r="C12" s="108"/>
      <c r="D12" s="163">
        <v>1825.3134689999999</v>
      </c>
      <c r="E12" s="163">
        <v>1773.6399869999968</v>
      </c>
      <c r="F12" s="163">
        <v>1909.2001319999561</v>
      </c>
      <c r="G12" s="163">
        <v>1884.6567585001205</v>
      </c>
      <c r="H12" s="156">
        <f t="shared" si="0"/>
        <v>7392.8103465000731</v>
      </c>
      <c r="I12" s="163">
        <v>1759.9555215</v>
      </c>
      <c r="J12" s="163">
        <v>1772.9010809999995</v>
      </c>
      <c r="K12" s="163">
        <v>2185.7590799999998</v>
      </c>
      <c r="L12" s="163">
        <v>1995.1880175000019</v>
      </c>
      <c r="M12" s="156">
        <f t="shared" si="1"/>
        <v>7713.8037000000022</v>
      </c>
      <c r="N12" s="163">
        <v>1792.6419554999995</v>
      </c>
      <c r="O12" s="163">
        <v>1831.2262095000003</v>
      </c>
      <c r="P12" s="163">
        <v>1896.0409319999999</v>
      </c>
      <c r="Q12" s="163">
        <v>2084.1077265000004</v>
      </c>
      <c r="R12" s="156">
        <f t="shared" si="2"/>
        <v>7604.0168235000001</v>
      </c>
      <c r="S12" s="163">
        <v>1919.1529965</v>
      </c>
      <c r="T12" s="163">
        <v>1812.4284975</v>
      </c>
    </row>
    <row r="13" spans="1:20">
      <c r="A13" s="36"/>
      <c r="B13" s="72" t="s">
        <v>20</v>
      </c>
      <c r="C13" s="108"/>
      <c r="D13" s="163">
        <v>948.34500000000003</v>
      </c>
      <c r="E13" s="163">
        <v>872.70849999999996</v>
      </c>
      <c r="F13" s="163">
        <v>1148.877</v>
      </c>
      <c r="G13" s="163">
        <v>763.10249999999996</v>
      </c>
      <c r="H13" s="156">
        <f t="shared" si="0"/>
        <v>3733.0329999999999</v>
      </c>
      <c r="I13" s="163">
        <v>434.69549999999998</v>
      </c>
      <c r="J13" s="163">
        <v>1495.1569999999999</v>
      </c>
      <c r="K13" s="163">
        <v>1391.1890000000001</v>
      </c>
      <c r="L13" s="163">
        <v>1465.5205000000001</v>
      </c>
      <c r="M13" s="156">
        <f t="shared" si="1"/>
        <v>4786.5619999999999</v>
      </c>
      <c r="N13" s="163">
        <v>1535.0705</v>
      </c>
      <c r="O13" s="163">
        <v>2144.5309999999999</v>
      </c>
      <c r="P13" s="163">
        <v>1684.4085</v>
      </c>
      <c r="Q13" s="163">
        <v>2032.2694999999994</v>
      </c>
      <c r="R13" s="156">
        <f t="shared" si="2"/>
        <v>7396.2794999999996</v>
      </c>
      <c r="S13" s="163">
        <v>2178.8905</v>
      </c>
      <c r="T13" s="163">
        <v>1977.5419999999999</v>
      </c>
    </row>
    <row r="14" spans="1:20">
      <c r="A14" s="36"/>
      <c r="B14" s="72" t="s">
        <v>237</v>
      </c>
      <c r="C14" s="108"/>
      <c r="D14" s="163"/>
      <c r="E14" s="163"/>
      <c r="F14" s="163"/>
      <c r="G14" s="163"/>
      <c r="H14" s="156">
        <f t="shared" si="0"/>
        <v>0</v>
      </c>
      <c r="I14" s="163"/>
      <c r="J14" s="163"/>
      <c r="K14" s="163"/>
      <c r="L14" s="163">
        <v>6776.7882175000004</v>
      </c>
      <c r="M14" s="156">
        <f t="shared" si="1"/>
        <v>6776.7882175000004</v>
      </c>
      <c r="N14" s="163">
        <v>8045.0163499999999</v>
      </c>
      <c r="O14" s="163">
        <v>8898.5753325000023</v>
      </c>
      <c r="P14" s="163">
        <v>9278.165399999998</v>
      </c>
      <c r="Q14" s="163">
        <v>12053.358222499999</v>
      </c>
      <c r="R14" s="156">
        <f t="shared" si="2"/>
        <v>38275.115304999999</v>
      </c>
      <c r="S14" s="163">
        <v>8981</v>
      </c>
      <c r="T14" s="163">
        <v>3008.3679745000009</v>
      </c>
    </row>
    <row r="15" spans="1:20">
      <c r="A15" s="36"/>
      <c r="B15" s="72" t="s">
        <v>22</v>
      </c>
      <c r="C15" s="108"/>
      <c r="D15" s="163">
        <v>61.026949846490069</v>
      </c>
      <c r="E15" s="163">
        <v>57.155579048551651</v>
      </c>
      <c r="F15" s="163">
        <v>69.275381852623383</v>
      </c>
      <c r="G15" s="163">
        <v>60.3233224818756</v>
      </c>
      <c r="H15" s="156">
        <f t="shared" si="0"/>
        <v>247.7812332295407</v>
      </c>
      <c r="I15" s="163">
        <v>95.169588755999996</v>
      </c>
      <c r="J15" s="163">
        <v>153.74431593851011</v>
      </c>
      <c r="K15" s="163">
        <v>94.606290643375132</v>
      </c>
      <c r="L15" s="163">
        <v>95.799040114130889</v>
      </c>
      <c r="M15" s="156">
        <f t="shared" si="1"/>
        <v>439.31923545201613</v>
      </c>
      <c r="N15" s="163">
        <v>150.31949588995275</v>
      </c>
      <c r="O15" s="163">
        <v>203.99199356984724</v>
      </c>
      <c r="P15" s="163">
        <v>253.86597598629999</v>
      </c>
      <c r="Q15" s="163">
        <v>185.63986281370001</v>
      </c>
      <c r="R15" s="156">
        <f t="shared" si="2"/>
        <v>793.81732825979998</v>
      </c>
      <c r="S15" s="163">
        <v>174.90484928150002</v>
      </c>
      <c r="T15" s="163">
        <v>157.23288507009997</v>
      </c>
    </row>
    <row r="16" spans="1:20">
      <c r="A16" s="36"/>
      <c r="B16" s="72" t="s">
        <v>177</v>
      </c>
      <c r="C16" s="110"/>
      <c r="D16" s="163">
        <f>D18-SUM(D4:D15)</f>
        <v>0.42919000000983942</v>
      </c>
      <c r="E16" s="163">
        <f t="shared" ref="E16:G16" si="3">E18-SUM(E4:E15)</f>
        <v>-1.0029661008520634</v>
      </c>
      <c r="F16" s="163">
        <f t="shared" si="3"/>
        <v>-0.19942864504992031</v>
      </c>
      <c r="G16" s="163">
        <f t="shared" si="3"/>
        <v>0.44170301799022127</v>
      </c>
      <c r="H16" s="156">
        <f>H18-SUM(H4:H15)</f>
        <v>-0.33150172789464705</v>
      </c>
      <c r="I16" s="163">
        <f t="shared" ref="I16" si="4">I18-SUM(I4:I15)</f>
        <v>54.707937744002265</v>
      </c>
      <c r="J16" s="163">
        <f>J18-SUM(J4:J15)</f>
        <v>-54.415805438497046</v>
      </c>
      <c r="K16" s="163">
        <f>K18-SUM(K4:K15)</f>
        <v>6.6697356603981461E-2</v>
      </c>
      <c r="L16" s="163">
        <f t="shared" ref="L16" si="5">L18-SUM(L4:L15)</f>
        <v>595.86641888588929</v>
      </c>
      <c r="M16" s="156">
        <f>M18-SUM(M4:M15)</f>
        <v>596.22524854799849</v>
      </c>
      <c r="N16" s="163">
        <f t="shared" ref="N16" si="6">N18-SUM(N4:N15)</f>
        <v>522.19754061003914</v>
      </c>
      <c r="O16" s="163">
        <v>678.21344843015822</v>
      </c>
      <c r="P16" s="163">
        <v>696.76241010968806</v>
      </c>
      <c r="Q16" s="163">
        <v>746</v>
      </c>
      <c r="R16" s="156">
        <f>R18-SUM(R4:R15)</f>
        <v>2642.8632225761539</v>
      </c>
      <c r="S16" s="163">
        <v>692.16499858649991</v>
      </c>
      <c r="T16" s="163">
        <v>218.4</v>
      </c>
    </row>
    <row r="17" spans="1:20" s="3" customFormat="1" ht="6.95" customHeight="1">
      <c r="A17" s="36"/>
      <c r="B17" s="36"/>
      <c r="C17" s="41"/>
      <c r="D17" s="163"/>
      <c r="E17" s="163"/>
      <c r="F17" s="163"/>
      <c r="G17" s="163"/>
      <c r="H17" s="163"/>
      <c r="I17" s="163"/>
      <c r="J17" s="163"/>
      <c r="K17" s="163"/>
      <c r="L17" s="163"/>
      <c r="M17" s="163"/>
      <c r="N17" s="163"/>
      <c r="O17" s="165"/>
      <c r="P17" s="165"/>
      <c r="Q17" s="165"/>
      <c r="R17" s="163"/>
      <c r="S17" s="165"/>
      <c r="T17" s="165"/>
    </row>
    <row r="18" spans="1:20" s="2" customFormat="1">
      <c r="A18" s="42"/>
      <c r="B18" s="42" t="s">
        <v>0</v>
      </c>
      <c r="C18" s="13"/>
      <c r="D18" s="183">
        <f>D27</f>
        <v>52949.409863844776</v>
      </c>
      <c r="E18" s="183">
        <f t="shared" ref="E18:O18" si="7">E27</f>
        <v>59742.180136155221</v>
      </c>
      <c r="F18" s="183">
        <f t="shared" si="7"/>
        <v>60390.41</v>
      </c>
      <c r="G18" s="183">
        <f t="shared" si="7"/>
        <v>61093</v>
      </c>
      <c r="H18" s="184">
        <f t="shared" si="7"/>
        <v>234175</v>
      </c>
      <c r="I18" s="183">
        <f t="shared" si="7"/>
        <v>62307</v>
      </c>
      <c r="J18" s="183">
        <f t="shared" si="7"/>
        <v>59434.683499999999</v>
      </c>
      <c r="K18" s="183">
        <f t="shared" si="7"/>
        <v>61512.035105000003</v>
      </c>
      <c r="L18" s="183">
        <f>L27</f>
        <v>62691.409289999996</v>
      </c>
      <c r="M18" s="184">
        <f t="shared" si="7"/>
        <v>245945.12789499998</v>
      </c>
      <c r="N18" s="183">
        <f t="shared" si="7"/>
        <v>64194.947805000003</v>
      </c>
      <c r="O18" s="183">
        <f t="shared" si="7"/>
        <v>66932.730009999999</v>
      </c>
      <c r="P18" s="183">
        <f>P27</f>
        <v>69842.969560095982</v>
      </c>
      <c r="Q18" s="183">
        <f>Q27</f>
        <v>74645.379778240007</v>
      </c>
      <c r="R18" s="184">
        <f>R27</f>
        <v>275616.02715333598</v>
      </c>
      <c r="S18" s="183">
        <f>S27</f>
        <v>79279.484121468005</v>
      </c>
      <c r="T18" s="183">
        <f>T27</f>
        <v>84463.202349428699</v>
      </c>
    </row>
    <row r="19" spans="1:20" s="2" customFormat="1">
      <c r="A19" s="42"/>
      <c r="B19" s="42"/>
      <c r="C19" s="13"/>
      <c r="D19" s="183"/>
      <c r="E19" s="183"/>
      <c r="F19" s="183"/>
      <c r="G19" s="183"/>
      <c r="H19" s="185"/>
      <c r="I19" s="185"/>
      <c r="J19" s="222"/>
      <c r="K19" s="222"/>
      <c r="L19" s="222"/>
      <c r="M19" s="222"/>
      <c r="N19" s="222"/>
      <c r="O19" s="222"/>
      <c r="P19" s="222"/>
      <c r="Q19" s="197"/>
      <c r="R19" s="185"/>
      <c r="S19" s="197"/>
      <c r="T19" s="197"/>
    </row>
    <row r="20" spans="1:20" s="2" customFormat="1">
      <c r="A20" s="28"/>
      <c r="B20" s="78" t="s">
        <v>212</v>
      </c>
      <c r="D20" s="183"/>
      <c r="E20" s="183"/>
      <c r="F20" s="183"/>
      <c r="G20" s="183"/>
      <c r="H20" s="198"/>
      <c r="I20" s="163"/>
      <c r="J20" s="163"/>
      <c r="K20" s="163"/>
      <c r="L20" s="163"/>
      <c r="M20" s="163"/>
      <c r="N20" s="163"/>
      <c r="O20" s="163"/>
      <c r="P20" s="163"/>
      <c r="Q20" s="163"/>
      <c r="R20" s="163"/>
      <c r="S20" s="163"/>
      <c r="T20" s="163"/>
    </row>
    <row r="21" spans="1:20" s="2" customFormat="1">
      <c r="A21" s="4"/>
      <c r="B21" s="78" t="s">
        <v>178</v>
      </c>
      <c r="D21" s="183"/>
      <c r="E21" s="183"/>
      <c r="F21" s="183"/>
      <c r="G21" s="183"/>
      <c r="H21" s="185"/>
      <c r="I21" s="163"/>
      <c r="J21" s="163"/>
      <c r="K21" s="163"/>
      <c r="L21" s="163"/>
      <c r="M21" s="163"/>
      <c r="N21" s="163"/>
      <c r="O21" s="163"/>
      <c r="P21" s="163"/>
      <c r="Q21" s="163"/>
      <c r="R21" s="163"/>
      <c r="S21" s="163"/>
      <c r="T21" s="163"/>
    </row>
    <row r="22" spans="1:20" s="2" customFormat="1">
      <c r="A22" s="4"/>
      <c r="B22" s="28" t="s">
        <v>236</v>
      </c>
      <c r="D22" s="183"/>
      <c r="E22" s="183"/>
      <c r="F22" s="183"/>
      <c r="G22" s="183"/>
      <c r="H22" s="185"/>
      <c r="I22" s="163"/>
      <c r="J22" s="163"/>
      <c r="K22" s="163"/>
      <c r="L22" s="163"/>
      <c r="M22" s="163"/>
      <c r="N22" s="163"/>
      <c r="O22" s="163"/>
      <c r="P22" s="163"/>
      <c r="Q22" s="163"/>
      <c r="R22" s="163"/>
      <c r="S22" s="163"/>
      <c r="T22" s="163"/>
    </row>
    <row r="23" spans="1:20" s="2" customFormat="1">
      <c r="A23" s="4"/>
      <c r="B23" s="78" t="s">
        <v>238</v>
      </c>
      <c r="D23" s="183"/>
      <c r="E23" s="183"/>
      <c r="F23" s="183"/>
      <c r="G23" s="183"/>
      <c r="H23" s="185"/>
      <c r="I23" s="185"/>
      <c r="J23" s="185"/>
      <c r="K23" s="185"/>
      <c r="L23" s="185"/>
      <c r="M23" s="185"/>
      <c r="N23" s="185"/>
      <c r="O23" s="199"/>
      <c r="P23" s="199"/>
      <c r="Q23" s="199"/>
      <c r="R23" s="185"/>
      <c r="S23" s="199"/>
      <c r="T23" s="199"/>
    </row>
    <row r="24" spans="1:20" s="2" customFormat="1">
      <c r="A24" s="4"/>
      <c r="B24" s="4"/>
      <c r="D24" s="183"/>
      <c r="E24" s="183"/>
      <c r="F24" s="183"/>
      <c r="G24" s="183"/>
      <c r="H24" s="185"/>
      <c r="I24" s="185"/>
      <c r="J24" s="185"/>
      <c r="K24" s="185"/>
      <c r="L24" s="185"/>
      <c r="M24" s="185"/>
      <c r="N24" s="185"/>
      <c r="O24" s="185"/>
      <c r="P24" s="185"/>
      <c r="Q24" s="185"/>
      <c r="R24" s="163"/>
      <c r="S24" s="185"/>
      <c r="T24" s="185"/>
    </row>
    <row r="25" spans="1:20">
      <c r="A25" s="231"/>
      <c r="B25" s="39" t="s">
        <v>176</v>
      </c>
      <c r="D25" s="187"/>
      <c r="E25" s="187"/>
      <c r="F25" s="187"/>
      <c r="G25" s="187"/>
      <c r="H25" s="187"/>
      <c r="I25" s="187"/>
      <c r="J25" s="187"/>
      <c r="K25" s="187"/>
      <c r="L25" s="187"/>
      <c r="M25" s="187"/>
      <c r="N25" s="187"/>
      <c r="O25" s="187"/>
      <c r="P25" s="187"/>
      <c r="Q25" s="187"/>
      <c r="R25" s="163"/>
      <c r="S25" s="187"/>
      <c r="T25" s="187"/>
    </row>
    <row r="26" spans="1:20">
      <c r="A26" s="3"/>
      <c r="B26" s="214"/>
      <c r="D26" s="172"/>
      <c r="E26" s="172"/>
      <c r="F26" s="172"/>
      <c r="G26" s="172"/>
      <c r="H26" s="172"/>
      <c r="I26" s="172"/>
      <c r="J26" s="172"/>
      <c r="K26" s="172"/>
      <c r="L26" s="172"/>
      <c r="M26" s="172"/>
      <c r="N26" s="172"/>
      <c r="O26" s="150"/>
      <c r="P26" s="150"/>
      <c r="Q26" s="150"/>
      <c r="R26" s="172"/>
      <c r="S26" s="150"/>
      <c r="T26" s="150"/>
    </row>
    <row r="27" spans="1:20">
      <c r="A27" s="36"/>
      <c r="B27" s="72" t="s">
        <v>122</v>
      </c>
      <c r="C27" s="72"/>
      <c r="D27" s="188">
        <f>D42+D56</f>
        <v>52949.409863844776</v>
      </c>
      <c r="E27" s="188">
        <f t="shared" ref="E27:N27" si="8">E42+E56</f>
        <v>59742.180136155221</v>
      </c>
      <c r="F27" s="188">
        <f t="shared" si="8"/>
        <v>60390.41</v>
      </c>
      <c r="G27" s="188">
        <f t="shared" si="8"/>
        <v>61093</v>
      </c>
      <c r="H27" s="189">
        <f t="shared" si="8"/>
        <v>234175</v>
      </c>
      <c r="I27" s="188">
        <f t="shared" si="8"/>
        <v>62307</v>
      </c>
      <c r="J27" s="188">
        <f t="shared" si="8"/>
        <v>59434.683499999999</v>
      </c>
      <c r="K27" s="188">
        <f t="shared" si="8"/>
        <v>61512.035105000003</v>
      </c>
      <c r="L27" s="188">
        <f t="shared" si="8"/>
        <v>62691.409289999996</v>
      </c>
      <c r="M27" s="189">
        <f t="shared" si="8"/>
        <v>245945.12789499998</v>
      </c>
      <c r="N27" s="188">
        <f t="shared" si="8"/>
        <v>64194.947805000003</v>
      </c>
      <c r="O27" s="169">
        <f t="shared" ref="O27:P27" si="9">O42+O56</f>
        <v>66932.730009999999</v>
      </c>
      <c r="P27" s="169">
        <f t="shared" si="9"/>
        <v>69842.969560095982</v>
      </c>
      <c r="Q27" s="169">
        <f t="shared" ref="Q27:S27" si="10">Q42+Q56</f>
        <v>74645.379778240007</v>
      </c>
      <c r="R27" s="189">
        <f>R42+R56</f>
        <v>275616.02715333598</v>
      </c>
      <c r="S27" s="169">
        <f t="shared" si="10"/>
        <v>79279.484121468005</v>
      </c>
      <c r="T27" s="169">
        <f t="shared" ref="T27" si="11">T42+T56</f>
        <v>84463.202349428699</v>
      </c>
    </row>
    <row r="28" spans="1:20">
      <c r="A28" s="36"/>
      <c r="B28" s="72" t="s">
        <v>123</v>
      </c>
      <c r="C28" s="72"/>
      <c r="D28" s="188">
        <f>D43+D57</f>
        <v>-42066.826827739504</v>
      </c>
      <c r="E28" s="188">
        <f t="shared" ref="E28:P31" si="12">E43+E57</f>
        <v>-42292.525424880761</v>
      </c>
      <c r="F28" s="188">
        <f t="shared" si="12"/>
        <v>-41776.652490430846</v>
      </c>
      <c r="G28" s="188">
        <f t="shared" si="12"/>
        <v>-42307.910909203943</v>
      </c>
      <c r="H28" s="189">
        <f t="shared" si="12"/>
        <v>-168443.91565225506</v>
      </c>
      <c r="I28" s="188">
        <f t="shared" si="12"/>
        <v>-42036.454671902815</v>
      </c>
      <c r="J28" s="188">
        <f t="shared" si="12"/>
        <v>-43078.51685199135</v>
      </c>
      <c r="K28" s="188">
        <f t="shared" si="12"/>
        <v>-46169.458617105294</v>
      </c>
      <c r="L28" s="188">
        <f t="shared" si="12"/>
        <v>-42828.519046632995</v>
      </c>
      <c r="M28" s="189">
        <f t="shared" si="12"/>
        <v>-174112.94918763248</v>
      </c>
      <c r="N28" s="188">
        <f t="shared" si="12"/>
        <v>-44465.636227878596</v>
      </c>
      <c r="O28" s="169">
        <f t="shared" ref="O28:P28" si="13">O43+O57</f>
        <v>-46307.041587121406</v>
      </c>
      <c r="P28" s="169">
        <f t="shared" si="13"/>
        <v>-51220.375904946493</v>
      </c>
      <c r="Q28" s="169">
        <f t="shared" ref="Q28:S28" si="14">Q43+Q57</f>
        <v>-52026.881810144027</v>
      </c>
      <c r="R28" s="189">
        <f>R43+R57</f>
        <v>-194019.93553009053</v>
      </c>
      <c r="S28" s="169">
        <f t="shared" si="14"/>
        <v>-59095.997042864095</v>
      </c>
      <c r="T28" s="169">
        <f t="shared" ref="T28" si="15">T43+T57</f>
        <v>-61610.238103542397</v>
      </c>
    </row>
    <row r="29" spans="1:20" s="2" customFormat="1">
      <c r="A29" s="42"/>
      <c r="B29" s="109" t="s">
        <v>124</v>
      </c>
      <c r="C29" s="109"/>
      <c r="D29" s="190">
        <f>D44+D58</f>
        <v>10882.583036105269</v>
      </c>
      <c r="E29" s="190">
        <f t="shared" si="12"/>
        <v>17449.654711274463</v>
      </c>
      <c r="F29" s="190">
        <f t="shared" si="12"/>
        <v>18613.757509569157</v>
      </c>
      <c r="G29" s="190">
        <f t="shared" si="12"/>
        <v>18785.089090796053</v>
      </c>
      <c r="H29" s="191">
        <f t="shared" si="12"/>
        <v>65731.084347744938</v>
      </c>
      <c r="I29" s="190">
        <f t="shared" si="12"/>
        <v>20270.545328097181</v>
      </c>
      <c r="J29" s="190">
        <f t="shared" si="12"/>
        <v>16356.16664800865</v>
      </c>
      <c r="K29" s="190">
        <f t="shared" si="12"/>
        <v>15342.576487894708</v>
      </c>
      <c r="L29" s="190">
        <f t="shared" si="12"/>
        <v>19862.890243367001</v>
      </c>
      <c r="M29" s="191">
        <f t="shared" si="12"/>
        <v>71832.178707367537</v>
      </c>
      <c r="N29" s="190">
        <f t="shared" si="12"/>
        <v>19729.311577121411</v>
      </c>
      <c r="O29" s="170">
        <f t="shared" si="12"/>
        <v>20625.688422878597</v>
      </c>
      <c r="P29" s="170">
        <f t="shared" si="12"/>
        <v>18622.593655149496</v>
      </c>
      <c r="Q29" s="170">
        <f t="shared" ref="Q29:R29" si="16">Q44+Q58</f>
        <v>22618.49796809598</v>
      </c>
      <c r="R29" s="191">
        <f t="shared" si="16"/>
        <v>81596.091623245477</v>
      </c>
      <c r="S29" s="170">
        <f t="shared" ref="S29" si="17">S44+S58</f>
        <v>20183.487078603906</v>
      </c>
      <c r="T29" s="170">
        <f t="shared" ref="T29" si="18">T44+T58</f>
        <v>22852.964245886302</v>
      </c>
    </row>
    <row r="30" spans="1:20">
      <c r="A30" s="36"/>
      <c r="B30" s="72" t="s">
        <v>125</v>
      </c>
      <c r="C30" s="72"/>
      <c r="D30" s="188">
        <f>D45+D59</f>
        <v>-6339.6182942023888</v>
      </c>
      <c r="E30" s="188">
        <f t="shared" si="12"/>
        <v>-6250.3181230566897</v>
      </c>
      <c r="F30" s="188">
        <f t="shared" si="12"/>
        <v>-7170.1624088867175</v>
      </c>
      <c r="G30" s="188">
        <f t="shared" si="12"/>
        <v>-8133.5079115653743</v>
      </c>
      <c r="H30" s="189">
        <f t="shared" si="12"/>
        <v>-27893.606737711169</v>
      </c>
      <c r="I30" s="188">
        <f t="shared" si="12"/>
        <v>-7082.9905319008139</v>
      </c>
      <c r="J30" s="188">
        <f t="shared" si="12"/>
        <v>-7319.6066284031476</v>
      </c>
      <c r="K30" s="188">
        <f t="shared" si="12"/>
        <v>-6047.0399154158849</v>
      </c>
      <c r="L30" s="188">
        <f t="shared" si="12"/>
        <v>-7982.3898868615361</v>
      </c>
      <c r="M30" s="189">
        <f t="shared" si="12"/>
        <v>-28432.026962581382</v>
      </c>
      <c r="N30" s="188">
        <f t="shared" si="12"/>
        <v>-6362.9579370757274</v>
      </c>
      <c r="O30" s="169">
        <f t="shared" ref="O30:P30" si="19">O45+O59</f>
        <v>-6725.0420629242726</v>
      </c>
      <c r="P30" s="169">
        <f t="shared" si="19"/>
        <v>-6653.0770977973998</v>
      </c>
      <c r="Q30" s="169">
        <f t="shared" ref="Q30:R30" si="20">Q45+Q59</f>
        <v>-7666.6382290289012</v>
      </c>
      <c r="R30" s="189">
        <f t="shared" si="20"/>
        <v>-27407.715326826299</v>
      </c>
      <c r="S30" s="169">
        <f t="shared" ref="S30" si="21">S45+S59</f>
        <v>-7727.7370311435006</v>
      </c>
      <c r="T30" s="169">
        <f t="shared" ref="T30" si="22">T45+T59</f>
        <v>-8289.1856274344009</v>
      </c>
    </row>
    <row r="31" spans="1:20" s="2" customFormat="1">
      <c r="A31" s="42"/>
      <c r="B31" s="109" t="s">
        <v>126</v>
      </c>
      <c r="C31" s="109"/>
      <c r="D31" s="190">
        <f>D46+D60</f>
        <v>4542.9647419028797</v>
      </c>
      <c r="E31" s="190">
        <f t="shared" si="12"/>
        <v>11199.336588217773</v>
      </c>
      <c r="F31" s="190">
        <f t="shared" si="12"/>
        <v>11443.59510068244</v>
      </c>
      <c r="G31" s="190">
        <f t="shared" si="12"/>
        <v>10651.581179230678</v>
      </c>
      <c r="H31" s="191">
        <f t="shared" si="12"/>
        <v>37837.477610033769</v>
      </c>
      <c r="I31" s="190">
        <f t="shared" si="12"/>
        <v>13187.554796196368</v>
      </c>
      <c r="J31" s="190">
        <f t="shared" si="12"/>
        <v>9036.560019605502</v>
      </c>
      <c r="K31" s="190">
        <f t="shared" si="12"/>
        <v>9295.5365724788244</v>
      </c>
      <c r="L31" s="190">
        <f t="shared" si="12"/>
        <v>11880.500356505465</v>
      </c>
      <c r="M31" s="191">
        <f t="shared" si="12"/>
        <v>43400.151744786155</v>
      </c>
      <c r="N31" s="190">
        <f t="shared" si="12"/>
        <v>13366.353640045683</v>
      </c>
      <c r="O31" s="170">
        <f t="shared" si="12"/>
        <v>13900.646359954324</v>
      </c>
      <c r="P31" s="170">
        <f t="shared" si="12"/>
        <v>11969.516557352097</v>
      </c>
      <c r="Q31" s="170">
        <f t="shared" ref="Q31:R31" si="23">Q46+Q60</f>
        <v>14951.85973906708</v>
      </c>
      <c r="R31" s="191">
        <f t="shared" si="23"/>
        <v>54188.376296419185</v>
      </c>
      <c r="S31" s="170">
        <f t="shared" ref="S31" si="24">S46+S60</f>
        <v>12455.750047460406</v>
      </c>
      <c r="T31" s="170">
        <f t="shared" ref="T31" si="25">T46+T60</f>
        <v>14563.778618451901</v>
      </c>
    </row>
    <row r="32" spans="1:20">
      <c r="A32" s="36"/>
      <c r="B32" s="34"/>
      <c r="C32" s="34"/>
      <c r="D32" s="200"/>
      <c r="E32" s="200"/>
      <c r="F32" s="200"/>
      <c r="G32" s="200"/>
      <c r="H32" s="225"/>
      <c r="I32" s="171"/>
      <c r="J32" s="171"/>
      <c r="K32" s="171"/>
      <c r="L32" s="171"/>
      <c r="M32" s="225"/>
      <c r="N32" s="171"/>
      <c r="O32" s="171"/>
      <c r="P32" s="171"/>
      <c r="Q32" s="171"/>
      <c r="R32" s="225"/>
      <c r="S32" s="171"/>
      <c r="T32" s="171"/>
    </row>
    <row r="33" spans="1:20">
      <c r="A33" s="36"/>
      <c r="B33" s="34" t="s">
        <v>10</v>
      </c>
      <c r="C33" s="34"/>
      <c r="D33" s="188">
        <f>D48+D62</f>
        <v>10532.964741902881</v>
      </c>
      <c r="E33" s="188">
        <f t="shared" ref="E33:P33" si="26">E48+E62</f>
        <v>17276.336588217775</v>
      </c>
      <c r="F33" s="188">
        <f t="shared" si="26"/>
        <v>17706.59510068244</v>
      </c>
      <c r="G33" s="188">
        <f t="shared" si="26"/>
        <v>17067.581179230678</v>
      </c>
      <c r="H33" s="189">
        <f t="shared" si="26"/>
        <v>62583.477610033769</v>
      </c>
      <c r="I33" s="188">
        <f t="shared" si="26"/>
        <v>19779.554796196368</v>
      </c>
      <c r="J33" s="188">
        <f t="shared" si="26"/>
        <v>16400.560019605502</v>
      </c>
      <c r="K33" s="188">
        <f t="shared" si="26"/>
        <v>15748.536572478824</v>
      </c>
      <c r="L33" s="188">
        <f t="shared" si="26"/>
        <v>19540.095273121759</v>
      </c>
      <c r="M33" s="189">
        <f t="shared" si="26"/>
        <v>71468.74666140246</v>
      </c>
      <c r="N33" s="188">
        <f t="shared" si="26"/>
        <v>21890.022820184182</v>
      </c>
      <c r="O33" s="169">
        <f t="shared" si="26"/>
        <v>22474.320898398226</v>
      </c>
      <c r="P33" s="169">
        <f t="shared" si="26"/>
        <v>21027.656281417596</v>
      </c>
      <c r="Q33" s="169">
        <f t="shared" ref="Q33:R33" si="27">Q48+Q62</f>
        <v>24526.051402518486</v>
      </c>
      <c r="R33" s="189">
        <f t="shared" si="27"/>
        <v>89918.051402518482</v>
      </c>
      <c r="S33" s="169">
        <f t="shared" ref="S33" si="28">S48+S62</f>
        <v>24145.344214955301</v>
      </c>
      <c r="T33" s="169">
        <f t="shared" ref="T33" si="29">T48+T62</f>
        <v>26357.168589157001</v>
      </c>
    </row>
    <row r="34" spans="1:20">
      <c r="A34" s="36"/>
      <c r="B34" s="34" t="s">
        <v>139</v>
      </c>
      <c r="C34" s="34"/>
      <c r="D34" s="188">
        <f>D49+D63</f>
        <v>5990</v>
      </c>
      <c r="E34" s="188">
        <f>E49+E63</f>
        <v>6077</v>
      </c>
      <c r="F34" s="188">
        <f>F49+F63</f>
        <v>6263</v>
      </c>
      <c r="G34" s="188">
        <f t="shared" ref="G34:N34" si="30">G49+G63</f>
        <v>6416</v>
      </c>
      <c r="H34" s="189">
        <f t="shared" si="30"/>
        <v>24746</v>
      </c>
      <c r="I34" s="188">
        <f t="shared" si="30"/>
        <v>6592</v>
      </c>
      <c r="J34" s="188">
        <f t="shared" si="30"/>
        <v>7364</v>
      </c>
      <c r="K34" s="188">
        <f t="shared" si="30"/>
        <v>6453</v>
      </c>
      <c r="L34" s="188">
        <f t="shared" si="30"/>
        <v>7659.5949166162936</v>
      </c>
      <c r="M34" s="189">
        <f t="shared" si="30"/>
        <v>28068.594916616294</v>
      </c>
      <c r="N34" s="188">
        <f t="shared" si="30"/>
        <v>8523.6691801385005</v>
      </c>
      <c r="O34" s="169">
        <f t="shared" ref="O34:P34" si="31">O49+O63</f>
        <v>8573.6745384439</v>
      </c>
      <c r="P34" s="169">
        <f t="shared" si="31"/>
        <v>9058.1397240654987</v>
      </c>
      <c r="Q34" s="169">
        <f t="shared" ref="Q34:R34" si="32">Q49+Q63</f>
        <v>9574.1916634514018</v>
      </c>
      <c r="R34" s="189">
        <f t="shared" si="32"/>
        <v>35729.675106099297</v>
      </c>
      <c r="S34" s="169">
        <f t="shared" ref="S34" si="33">S49+S63</f>
        <v>11689.594167494897</v>
      </c>
      <c r="T34" s="169">
        <f t="shared" ref="T34" si="34">T49+T63</f>
        <v>11793.389970705102</v>
      </c>
    </row>
    <row r="35" spans="1:20">
      <c r="A35" s="36"/>
      <c r="B35" s="34"/>
      <c r="C35" s="34"/>
      <c r="D35" s="202"/>
      <c r="E35" s="202"/>
      <c r="F35" s="202"/>
      <c r="G35" s="202"/>
      <c r="H35" s="203"/>
      <c r="I35" s="202"/>
      <c r="J35" s="202"/>
      <c r="K35" s="202"/>
      <c r="L35" s="202"/>
      <c r="M35" s="203"/>
      <c r="N35" s="202"/>
      <c r="O35" s="175"/>
      <c r="P35" s="175"/>
      <c r="Q35" s="175"/>
      <c r="R35" s="203"/>
      <c r="S35" s="175"/>
      <c r="T35" s="175"/>
    </row>
    <row r="36" spans="1:20">
      <c r="A36" s="36"/>
      <c r="B36" s="34" t="s">
        <v>142</v>
      </c>
      <c r="C36" s="34"/>
      <c r="D36" s="161">
        <f t="shared" ref="D36:P36" si="35">D33/D27</f>
        <v>0.19892506392399023</v>
      </c>
      <c r="E36" s="161">
        <f t="shared" si="35"/>
        <v>0.28918155562525832</v>
      </c>
      <c r="F36" s="161">
        <f t="shared" si="35"/>
        <v>0.29320210113960876</v>
      </c>
      <c r="G36" s="161">
        <f t="shared" si="35"/>
        <v>0.27937048727727692</v>
      </c>
      <c r="H36" s="162">
        <f t="shared" si="35"/>
        <v>0.26725089189722973</v>
      </c>
      <c r="I36" s="161">
        <f t="shared" si="35"/>
        <v>0.31745317213469382</v>
      </c>
      <c r="J36" s="161">
        <f t="shared" si="35"/>
        <v>0.27594258190346893</v>
      </c>
      <c r="K36" s="161">
        <f t="shared" si="35"/>
        <v>0.25602366342775584</v>
      </c>
      <c r="L36" s="161">
        <f t="shared" si="35"/>
        <v>0.31168696787039096</v>
      </c>
      <c r="M36" s="162">
        <f t="shared" si="35"/>
        <v>0.29058817823752225</v>
      </c>
      <c r="N36" s="161">
        <f t="shared" si="35"/>
        <v>0.34099292185232083</v>
      </c>
      <c r="O36" s="93">
        <f t="shared" si="35"/>
        <v>0.33577475317442568</v>
      </c>
      <c r="P36" s="93">
        <f t="shared" si="35"/>
        <v>0.30107047873049658</v>
      </c>
      <c r="Q36" s="93">
        <f t="shared" ref="Q36:R36" si="36">Q33/Q27</f>
        <v>0.32856757478335069</v>
      </c>
      <c r="R36" s="162">
        <f t="shared" si="36"/>
        <v>0.32624391379276924</v>
      </c>
      <c r="S36" s="93">
        <f t="shared" ref="S36" si="37">S33/S27</f>
        <v>0.30455980487916684</v>
      </c>
      <c r="T36" s="93">
        <f t="shared" ref="T36" si="38">T33/T27</f>
        <v>0.31205504712118315</v>
      </c>
    </row>
    <row r="37" spans="1:20" s="9" customFormat="1">
      <c r="A37" s="28"/>
      <c r="B37" s="78" t="s">
        <v>143</v>
      </c>
      <c r="D37" s="204"/>
      <c r="E37" s="204"/>
      <c r="F37" s="204"/>
      <c r="G37" s="204"/>
      <c r="H37" s="204"/>
      <c r="I37" s="204"/>
      <c r="J37" s="204"/>
      <c r="K37" s="204"/>
      <c r="L37" s="204"/>
      <c r="M37" s="204"/>
      <c r="N37" s="204"/>
      <c r="O37" s="151"/>
      <c r="P37" s="151"/>
      <c r="Q37" s="151"/>
      <c r="R37" s="204"/>
      <c r="S37" s="151"/>
      <c r="T37" s="151"/>
    </row>
    <row r="38" spans="1:20" s="9" customFormat="1">
      <c r="A38" s="3"/>
      <c r="D38" s="204"/>
      <c r="E38" s="204"/>
      <c r="F38" s="204"/>
      <c r="G38" s="204"/>
      <c r="H38" s="204"/>
      <c r="I38" s="204"/>
      <c r="J38" s="204"/>
      <c r="K38" s="204"/>
      <c r="L38" s="204"/>
      <c r="M38" s="204"/>
      <c r="N38" s="204"/>
      <c r="O38" s="151"/>
      <c r="P38" s="151"/>
      <c r="Q38" s="151"/>
      <c r="R38" s="204"/>
      <c r="S38" s="151"/>
      <c r="T38" s="151"/>
    </row>
    <row r="39" spans="1:20" s="9" customFormat="1">
      <c r="A39" s="3"/>
      <c r="D39" s="204"/>
      <c r="E39" s="204"/>
      <c r="F39" s="204"/>
      <c r="G39" s="204"/>
      <c r="H39" s="204"/>
      <c r="I39" s="204"/>
      <c r="J39" s="204"/>
      <c r="K39" s="204"/>
      <c r="L39" s="204"/>
      <c r="M39" s="204"/>
      <c r="N39" s="204"/>
      <c r="O39" s="151"/>
      <c r="P39" s="151"/>
      <c r="Q39" s="151"/>
      <c r="R39" s="204"/>
      <c r="S39" s="151"/>
      <c r="T39" s="151"/>
    </row>
    <row r="40" spans="1:20" s="9" customFormat="1">
      <c r="A40" s="231"/>
      <c r="B40" s="39" t="s">
        <v>172</v>
      </c>
      <c r="C40" s="1"/>
      <c r="D40" s="187"/>
      <c r="E40" s="172"/>
      <c r="F40" s="172"/>
      <c r="G40" s="172"/>
      <c r="H40" s="172"/>
      <c r="I40" s="172"/>
      <c r="J40" s="172"/>
      <c r="K40" s="172"/>
      <c r="L40" s="172"/>
      <c r="M40" s="172"/>
      <c r="N40" s="172"/>
      <c r="O40" s="151"/>
      <c r="P40" s="151"/>
      <c r="Q40" s="151"/>
      <c r="R40" s="172"/>
      <c r="S40" s="151"/>
      <c r="T40" s="151"/>
    </row>
    <row r="41" spans="1:20">
      <c r="A41" s="3"/>
      <c r="B41" s="214"/>
      <c r="D41" s="172"/>
      <c r="E41" s="172"/>
      <c r="F41" s="172"/>
      <c r="G41" s="172"/>
      <c r="H41" s="172"/>
      <c r="I41" s="172"/>
      <c r="J41" s="172"/>
      <c r="K41" s="172"/>
      <c r="L41" s="172"/>
      <c r="M41" s="172"/>
      <c r="N41" s="172"/>
      <c r="O41" s="165"/>
      <c r="P41" s="165"/>
      <c r="Q41" s="165"/>
      <c r="R41" s="172"/>
      <c r="S41" s="165"/>
      <c r="T41" s="165"/>
    </row>
    <row r="42" spans="1:20">
      <c r="A42" s="36"/>
      <c r="B42" s="72" t="s">
        <v>122</v>
      </c>
      <c r="C42" s="8"/>
      <c r="D42" s="188">
        <v>27507</v>
      </c>
      <c r="E42" s="188">
        <v>31050</v>
      </c>
      <c r="F42" s="188">
        <v>33902</v>
      </c>
      <c r="G42" s="188">
        <v>34444</v>
      </c>
      <c r="H42" s="189">
        <f>SUM(D42:G42)</f>
        <v>126903</v>
      </c>
      <c r="I42" s="188">
        <v>33527</v>
      </c>
      <c r="J42" s="188">
        <v>30723</v>
      </c>
      <c r="K42" s="188">
        <v>34220</v>
      </c>
      <c r="L42" s="188">
        <v>26888</v>
      </c>
      <c r="M42" s="189">
        <f>SUM(I42:L42)</f>
        <v>125358</v>
      </c>
      <c r="N42" s="188">
        <v>25356</v>
      </c>
      <c r="O42" s="169">
        <v>27193</v>
      </c>
      <c r="P42" s="169">
        <v>31288</v>
      </c>
      <c r="Q42" s="169">
        <v>30818.261760000009</v>
      </c>
      <c r="R42" s="189">
        <f>SUM(N42:Q42)</f>
        <v>114655.26176000001</v>
      </c>
      <c r="S42" s="169">
        <v>41969.563110100004</v>
      </c>
      <c r="T42" s="169">
        <v>53332.735289899996</v>
      </c>
    </row>
    <row r="43" spans="1:20">
      <c r="A43" s="36"/>
      <c r="B43" s="72" t="s">
        <v>123</v>
      </c>
      <c r="C43" s="8"/>
      <c r="D43" s="188">
        <v>-20036</v>
      </c>
      <c r="E43" s="188">
        <v>-21754</v>
      </c>
      <c r="F43" s="188">
        <v>-22059</v>
      </c>
      <c r="G43" s="188">
        <v>-21655</v>
      </c>
      <c r="H43" s="189">
        <f t="shared" ref="H43:H49" si="39">SUM(D43:G43)</f>
        <v>-85504</v>
      </c>
      <c r="I43" s="188">
        <v>-21721</v>
      </c>
      <c r="J43" s="188">
        <v>-21387</v>
      </c>
      <c r="K43" s="188">
        <v>-24284</v>
      </c>
      <c r="L43" s="188">
        <v>-18339</v>
      </c>
      <c r="M43" s="189">
        <f t="shared" ref="M43:M49" si="40">SUM(I43:L43)</f>
        <v>-85731</v>
      </c>
      <c r="N43" s="188">
        <v>-18209</v>
      </c>
      <c r="O43" s="169">
        <v>-18667</v>
      </c>
      <c r="P43" s="169">
        <v>-21421</v>
      </c>
      <c r="Q43" s="169">
        <v>-21522.366902478505</v>
      </c>
      <c r="R43" s="189">
        <f t="shared" ref="R43:R49" si="41">SUM(N43:Q43)</f>
        <v>-79819.366902478505</v>
      </c>
      <c r="S43" s="169">
        <v>-30460.641816117201</v>
      </c>
      <c r="T43" s="169">
        <v>-36351.30178578179</v>
      </c>
    </row>
    <row r="44" spans="1:20">
      <c r="A44" s="42"/>
      <c r="B44" s="109" t="s">
        <v>124</v>
      </c>
      <c r="C44" s="16"/>
      <c r="D44" s="190">
        <v>7471</v>
      </c>
      <c r="E44" s="190">
        <f>E42+E43</f>
        <v>9296</v>
      </c>
      <c r="F44" s="190">
        <f t="shared" ref="F44:N44" si="42">F42+F43</f>
        <v>11843</v>
      </c>
      <c r="G44" s="190">
        <f t="shared" si="42"/>
        <v>12789</v>
      </c>
      <c r="H44" s="191">
        <f t="shared" si="39"/>
        <v>41399</v>
      </c>
      <c r="I44" s="190">
        <f t="shared" si="42"/>
        <v>11806</v>
      </c>
      <c r="J44" s="190">
        <f t="shared" si="42"/>
        <v>9336</v>
      </c>
      <c r="K44" s="190">
        <f t="shared" si="42"/>
        <v>9936</v>
      </c>
      <c r="L44" s="190">
        <f t="shared" si="42"/>
        <v>8549</v>
      </c>
      <c r="M44" s="191">
        <f t="shared" si="40"/>
        <v>39627</v>
      </c>
      <c r="N44" s="190">
        <f t="shared" si="42"/>
        <v>7147</v>
      </c>
      <c r="O44" s="170">
        <f>O42+O43</f>
        <v>8526</v>
      </c>
      <c r="P44" s="170">
        <f>P42+P43</f>
        <v>9867</v>
      </c>
      <c r="Q44" s="170">
        <f>Q42+Q43</f>
        <v>9295.8948575215036</v>
      </c>
      <c r="R44" s="191">
        <f t="shared" si="41"/>
        <v>34835.894857521504</v>
      </c>
      <c r="S44" s="170">
        <f>S42+S43</f>
        <v>11508.921293982803</v>
      </c>
      <c r="T44" s="170">
        <v>16981.433504118206</v>
      </c>
    </row>
    <row r="45" spans="1:20">
      <c r="A45" s="36"/>
      <c r="B45" s="72" t="s">
        <v>125</v>
      </c>
      <c r="C45" s="8"/>
      <c r="D45" s="188">
        <v>-4576</v>
      </c>
      <c r="E45" s="188">
        <v>-4488</v>
      </c>
      <c r="F45" s="188">
        <v>-5383</v>
      </c>
      <c r="G45" s="188">
        <v>-6270</v>
      </c>
      <c r="H45" s="189">
        <f t="shared" si="39"/>
        <v>-20717</v>
      </c>
      <c r="I45" s="188">
        <v>-5461</v>
      </c>
      <c r="J45" s="188">
        <v>-5666</v>
      </c>
      <c r="K45" s="188">
        <v>-4368</v>
      </c>
      <c r="L45" s="188">
        <v>-6241</v>
      </c>
      <c r="M45" s="189">
        <f t="shared" si="40"/>
        <v>-21736</v>
      </c>
      <c r="N45" s="188">
        <v>-4542</v>
      </c>
      <c r="O45" s="169">
        <v>-4732</v>
      </c>
      <c r="P45" s="169">
        <v>-4476</v>
      </c>
      <c r="Q45" s="169">
        <v>-5425.170716490702</v>
      </c>
      <c r="R45" s="189">
        <f t="shared" si="41"/>
        <v>-19175.170716490702</v>
      </c>
      <c r="S45" s="169">
        <v>-5768.8213741909003</v>
      </c>
      <c r="T45" s="169">
        <v>-6461.8468303902009</v>
      </c>
    </row>
    <row r="46" spans="1:20">
      <c r="A46" s="42"/>
      <c r="B46" s="109" t="s">
        <v>126</v>
      </c>
      <c r="C46" s="16"/>
      <c r="D46" s="190">
        <v>2895</v>
      </c>
      <c r="E46" s="190">
        <f t="shared" ref="E46:N46" si="43">E44+E45</f>
        <v>4808</v>
      </c>
      <c r="F46" s="190">
        <f t="shared" si="43"/>
        <v>6460</v>
      </c>
      <c r="G46" s="190">
        <f t="shared" si="43"/>
        <v>6519</v>
      </c>
      <c r="H46" s="191">
        <f t="shared" si="39"/>
        <v>20682</v>
      </c>
      <c r="I46" s="190">
        <f t="shared" si="43"/>
        <v>6345</v>
      </c>
      <c r="J46" s="190">
        <f t="shared" si="43"/>
        <v>3670</v>
      </c>
      <c r="K46" s="190">
        <f t="shared" si="43"/>
        <v>5568</v>
      </c>
      <c r="L46" s="190">
        <f t="shared" si="43"/>
        <v>2308</v>
      </c>
      <c r="M46" s="191">
        <f t="shared" si="40"/>
        <v>17891</v>
      </c>
      <c r="N46" s="190">
        <f t="shared" si="43"/>
        <v>2605</v>
      </c>
      <c r="O46" s="170">
        <f>O44+O45</f>
        <v>3794</v>
      </c>
      <c r="P46" s="170">
        <f>P44+P45</f>
        <v>5391</v>
      </c>
      <c r="Q46" s="170">
        <f>Q44+Q45</f>
        <v>3870.7241410308015</v>
      </c>
      <c r="R46" s="191">
        <f t="shared" si="41"/>
        <v>15660.724141030802</v>
      </c>
      <c r="S46" s="170">
        <f>S44+S45</f>
        <v>5740.0999197919027</v>
      </c>
      <c r="T46" s="170">
        <v>10519.586673728005</v>
      </c>
    </row>
    <row r="47" spans="1:20">
      <c r="A47" s="36"/>
      <c r="B47" s="34"/>
      <c r="C47" s="7"/>
      <c r="D47" s="194"/>
      <c r="E47" s="194"/>
      <c r="F47" s="194"/>
      <c r="G47" s="194"/>
      <c r="H47" s="169"/>
      <c r="I47" s="196"/>
      <c r="J47" s="196"/>
      <c r="K47" s="196"/>
      <c r="L47" s="196"/>
      <c r="M47" s="169"/>
      <c r="N47" s="196"/>
      <c r="O47" s="196"/>
      <c r="P47" s="169"/>
      <c r="Q47" s="169"/>
      <c r="R47" s="169"/>
      <c r="S47" s="169"/>
      <c r="T47" s="169"/>
    </row>
    <row r="48" spans="1:20">
      <c r="A48" s="36"/>
      <c r="B48" s="34" t="s">
        <v>10</v>
      </c>
      <c r="C48" s="7"/>
      <c r="D48" s="194">
        <f t="shared" ref="D48" si="44">D46+D49</f>
        <v>5322</v>
      </c>
      <c r="E48" s="194">
        <f>E46+E49</f>
        <v>7374</v>
      </c>
      <c r="F48" s="194">
        <f t="shared" ref="F48:N48" si="45">F46+F49</f>
        <v>9061</v>
      </c>
      <c r="G48" s="194">
        <f t="shared" si="45"/>
        <v>9321</v>
      </c>
      <c r="H48" s="189">
        <f t="shared" si="39"/>
        <v>31078</v>
      </c>
      <c r="I48" s="194">
        <f t="shared" si="45"/>
        <v>9006</v>
      </c>
      <c r="J48" s="194">
        <f t="shared" si="45"/>
        <v>6511</v>
      </c>
      <c r="K48" s="194">
        <f t="shared" si="45"/>
        <v>8562</v>
      </c>
      <c r="L48" s="194">
        <f t="shared" si="45"/>
        <v>5423</v>
      </c>
      <c r="M48" s="189">
        <f t="shared" si="40"/>
        <v>29502</v>
      </c>
      <c r="N48" s="194">
        <f t="shared" si="45"/>
        <v>5652</v>
      </c>
      <c r="O48" s="196">
        <f>O46+O49</f>
        <v>6708</v>
      </c>
      <c r="P48" s="196">
        <f>P46+P49</f>
        <v>8342</v>
      </c>
      <c r="Q48" s="196">
        <v>6611.1860386739027</v>
      </c>
      <c r="R48" s="189">
        <f t="shared" si="41"/>
        <v>27313.186038673903</v>
      </c>
      <c r="S48" s="196">
        <v>11141.670081375602</v>
      </c>
      <c r="T48" s="196">
        <v>17155.021404200408</v>
      </c>
    </row>
    <row r="49" spans="1:20">
      <c r="A49" s="36"/>
      <c r="B49" s="34" t="s">
        <v>139</v>
      </c>
      <c r="C49" s="7"/>
      <c r="D49" s="194">
        <v>2427</v>
      </c>
      <c r="E49" s="194">
        <v>2566</v>
      </c>
      <c r="F49" s="194">
        <v>2601</v>
      </c>
      <c r="G49" s="194">
        <v>2802</v>
      </c>
      <c r="H49" s="189">
        <f t="shared" si="39"/>
        <v>10396</v>
      </c>
      <c r="I49" s="194">
        <v>2661</v>
      </c>
      <c r="J49" s="194">
        <v>2841</v>
      </c>
      <c r="K49" s="194">
        <v>2994</v>
      </c>
      <c r="L49" s="194">
        <v>3115</v>
      </c>
      <c r="M49" s="189">
        <f t="shared" si="40"/>
        <v>11611</v>
      </c>
      <c r="N49" s="194">
        <v>3047</v>
      </c>
      <c r="O49" s="196">
        <v>2914</v>
      </c>
      <c r="P49" s="169">
        <v>2951</v>
      </c>
      <c r="Q49" s="169">
        <v>2740.4618976431011</v>
      </c>
      <c r="R49" s="189">
        <f t="shared" si="41"/>
        <v>11652.461897643101</v>
      </c>
      <c r="S49" s="169">
        <v>5401.5701615836988</v>
      </c>
      <c r="T49" s="169">
        <v>6635.4347304724015</v>
      </c>
    </row>
    <row r="50" spans="1:20">
      <c r="A50" s="36"/>
      <c r="B50" s="34"/>
      <c r="C50" s="34"/>
      <c r="D50" s="192"/>
      <c r="E50" s="192"/>
      <c r="F50" s="192"/>
      <c r="G50" s="192"/>
      <c r="H50" s="193"/>
      <c r="I50" s="192"/>
      <c r="J50" s="192"/>
      <c r="K50" s="192"/>
      <c r="L50" s="192"/>
      <c r="M50" s="193"/>
      <c r="N50" s="5"/>
      <c r="O50" s="137"/>
      <c r="P50" s="169"/>
      <c r="Q50" s="169"/>
      <c r="R50" s="193"/>
      <c r="S50" s="169"/>
      <c r="T50" s="169"/>
    </row>
    <row r="51" spans="1:20">
      <c r="A51" s="36"/>
      <c r="B51" s="34" t="s">
        <v>142</v>
      </c>
      <c r="C51" s="34"/>
      <c r="D51" s="161">
        <f t="shared" ref="D51:Q51" si="46">D48/D42</f>
        <v>0.19347802377576617</v>
      </c>
      <c r="E51" s="161">
        <f t="shared" si="46"/>
        <v>0.23748792270531402</v>
      </c>
      <c r="F51" s="161">
        <f t="shared" si="46"/>
        <v>0.26727036752993921</v>
      </c>
      <c r="G51" s="161">
        <f t="shared" si="46"/>
        <v>0.27061316920218326</v>
      </c>
      <c r="H51" s="162">
        <f t="shared" si="46"/>
        <v>0.24489570774528577</v>
      </c>
      <c r="I51" s="161">
        <f t="shared" si="46"/>
        <v>0.26861932174068659</v>
      </c>
      <c r="J51" s="161">
        <f t="shared" si="46"/>
        <v>0.21192591869283597</v>
      </c>
      <c r="K51" s="161">
        <f t="shared" si="46"/>
        <v>0.25020455873758035</v>
      </c>
      <c r="L51" s="161">
        <f t="shared" si="46"/>
        <v>0.2016884855697709</v>
      </c>
      <c r="M51" s="162">
        <f t="shared" si="46"/>
        <v>0.23534198056765424</v>
      </c>
      <c r="N51" s="161">
        <f t="shared" si="46"/>
        <v>0.22290582110743021</v>
      </c>
      <c r="O51" s="93">
        <f t="shared" si="46"/>
        <v>0.24668113117346377</v>
      </c>
      <c r="P51" s="93">
        <f t="shared" si="46"/>
        <v>0.2666197903349527</v>
      </c>
      <c r="Q51" s="93">
        <f t="shared" si="46"/>
        <v>0.21452170437642168</v>
      </c>
      <c r="R51" s="162">
        <f t="shared" ref="R51:T51" si="47">R48/R42</f>
        <v>0.23822008357406851</v>
      </c>
      <c r="S51" s="93">
        <f t="shared" si="47"/>
        <v>0.26547024214065146</v>
      </c>
      <c r="T51" s="93">
        <f t="shared" si="47"/>
        <v>0.32166025820635491</v>
      </c>
    </row>
    <row r="52" spans="1:20">
      <c r="A52" s="3"/>
      <c r="B52" s="214"/>
      <c r="D52" s="172"/>
      <c r="E52" s="172"/>
      <c r="F52" s="172"/>
      <c r="G52" s="172"/>
      <c r="H52" s="172"/>
      <c r="I52" s="172"/>
      <c r="J52" s="172"/>
      <c r="K52" s="172"/>
      <c r="L52" s="172"/>
      <c r="M52" s="172"/>
      <c r="N52" s="172"/>
      <c r="O52" s="150"/>
      <c r="P52" s="150"/>
      <c r="Q52" s="150"/>
      <c r="R52" s="172"/>
      <c r="S52" s="150"/>
      <c r="T52" s="150"/>
    </row>
    <row r="53" spans="1:20">
      <c r="A53" s="3"/>
      <c r="B53" s="214"/>
      <c r="D53" s="158"/>
      <c r="E53" s="158"/>
      <c r="F53" s="158"/>
      <c r="G53" s="158"/>
      <c r="H53" s="158"/>
      <c r="I53" s="158"/>
      <c r="J53" s="158"/>
      <c r="K53" s="158"/>
      <c r="L53" s="158"/>
      <c r="M53" s="158"/>
      <c r="N53" s="158"/>
      <c r="O53" s="150"/>
      <c r="P53" s="150"/>
      <c r="Q53" s="150"/>
      <c r="R53" s="158"/>
      <c r="S53" s="150"/>
      <c r="T53" s="150"/>
    </row>
    <row r="54" spans="1:20">
      <c r="A54" s="231"/>
      <c r="B54" s="39" t="s">
        <v>173</v>
      </c>
      <c r="D54" s="172"/>
      <c r="E54" s="172"/>
      <c r="F54" s="172"/>
      <c r="G54" s="172"/>
      <c r="H54" s="172"/>
      <c r="I54" s="172"/>
      <c r="J54" s="172"/>
      <c r="K54" s="172"/>
      <c r="L54" s="172"/>
      <c r="M54" s="172"/>
      <c r="N54" s="188"/>
      <c r="O54" s="188"/>
      <c r="P54" s="188"/>
      <c r="Q54" s="188"/>
      <c r="R54" s="172"/>
      <c r="S54" s="188"/>
      <c r="T54" s="188"/>
    </row>
    <row r="55" spans="1:20">
      <c r="A55" s="3"/>
      <c r="B55" s="214"/>
      <c r="D55" s="172"/>
      <c r="E55" s="172"/>
      <c r="F55" s="172"/>
      <c r="G55" s="172"/>
      <c r="H55" s="172"/>
      <c r="I55" s="172"/>
      <c r="J55" s="172"/>
      <c r="K55" s="172"/>
      <c r="L55" s="172"/>
      <c r="M55" s="172"/>
      <c r="N55" s="172"/>
      <c r="O55" s="150"/>
      <c r="P55" s="150"/>
      <c r="Q55" s="150"/>
      <c r="R55" s="172"/>
      <c r="S55" s="150"/>
      <c r="T55" s="150"/>
    </row>
    <row r="56" spans="1:20">
      <c r="A56" s="36"/>
      <c r="B56" s="72" t="s">
        <v>122</v>
      </c>
      <c r="C56" s="8"/>
      <c r="D56" s="188">
        <v>25442.409863844772</v>
      </c>
      <c r="E56" s="188">
        <v>28692.180136155224</v>
      </c>
      <c r="F56" s="188">
        <v>26488.410000000003</v>
      </c>
      <c r="G56" s="188">
        <v>26649</v>
      </c>
      <c r="H56" s="189">
        <f>SUM(D56:G56)</f>
        <v>107272</v>
      </c>
      <c r="I56" s="188">
        <v>28780</v>
      </c>
      <c r="J56" s="188">
        <v>28711.683499999999</v>
      </c>
      <c r="K56" s="188">
        <v>27292.035105000003</v>
      </c>
      <c r="L56" s="188">
        <v>35803.409289999996</v>
      </c>
      <c r="M56" s="189">
        <f>SUM(I56:L56)</f>
        <v>120587.127895</v>
      </c>
      <c r="N56" s="188">
        <v>38838.947805000003</v>
      </c>
      <c r="O56" s="169">
        <v>39739.730009999999</v>
      </c>
      <c r="P56" s="169">
        <v>38554.969560095989</v>
      </c>
      <c r="Q56" s="169">
        <v>43827.118018239998</v>
      </c>
      <c r="R56" s="189">
        <f>SUM(N56:Q56)</f>
        <v>160960.76539333598</v>
      </c>
      <c r="S56" s="169">
        <v>37309.921011368002</v>
      </c>
      <c r="T56" s="169">
        <v>31130.467059528703</v>
      </c>
    </row>
    <row r="57" spans="1:20">
      <c r="A57" s="36"/>
      <c r="B57" s="72" t="s">
        <v>123</v>
      </c>
      <c r="C57" s="8"/>
      <c r="D57" s="188">
        <v>-22030.826827739504</v>
      </c>
      <c r="E57" s="188">
        <v>-20538.525424880761</v>
      </c>
      <c r="F57" s="188">
        <v>-19717.652490430846</v>
      </c>
      <c r="G57" s="188">
        <v>-20652.910909203947</v>
      </c>
      <c r="H57" s="189">
        <f t="shared" ref="H57:H63" si="48">SUM(D57:G57)</f>
        <v>-82939.915652255062</v>
      </c>
      <c r="I57" s="188">
        <v>-20315.454671902819</v>
      </c>
      <c r="J57" s="188">
        <v>-21691.51685199135</v>
      </c>
      <c r="K57" s="188">
        <v>-21885.458617105294</v>
      </c>
      <c r="L57" s="188">
        <v>-24489.519046632995</v>
      </c>
      <c r="M57" s="189">
        <f t="shared" ref="M57:M63" si="49">SUM(I57:L57)</f>
        <v>-88381.949187632461</v>
      </c>
      <c r="N57" s="188">
        <v>-26256.636227878593</v>
      </c>
      <c r="O57" s="169">
        <v>-27640.041587121403</v>
      </c>
      <c r="P57" s="169">
        <v>-29799.375904946493</v>
      </c>
      <c r="Q57" s="169">
        <v>-30504.514907665522</v>
      </c>
      <c r="R57" s="189">
        <f t="shared" ref="R57:R63" si="50">SUM(N57:Q57)</f>
        <v>-114200.56862761201</v>
      </c>
      <c r="S57" s="169">
        <v>-28635.355226746899</v>
      </c>
      <c r="T57" s="169">
        <v>-25258.936317760606</v>
      </c>
    </row>
    <row r="58" spans="1:20">
      <c r="A58" s="42"/>
      <c r="B58" s="109" t="s">
        <v>124</v>
      </c>
      <c r="C58" s="16"/>
      <c r="D58" s="190">
        <v>3411.5830361052685</v>
      </c>
      <c r="E58" s="190">
        <f>E56+E57</f>
        <v>8153.6547112744629</v>
      </c>
      <c r="F58" s="190">
        <f t="shared" ref="F58:Q58" si="51">F56+F57</f>
        <v>6770.7575095691573</v>
      </c>
      <c r="G58" s="190">
        <f t="shared" si="51"/>
        <v>5996.0890907960529</v>
      </c>
      <c r="H58" s="191">
        <f t="shared" si="48"/>
        <v>24332.084347744942</v>
      </c>
      <c r="I58" s="190">
        <f t="shared" si="51"/>
        <v>8464.5453280971815</v>
      </c>
      <c r="J58" s="190">
        <f t="shared" si="51"/>
        <v>7020.1666480086496</v>
      </c>
      <c r="K58" s="190">
        <f t="shared" si="51"/>
        <v>5406.5764878947084</v>
      </c>
      <c r="L58" s="190">
        <f t="shared" si="51"/>
        <v>11313.890243367001</v>
      </c>
      <c r="M58" s="191">
        <f t="shared" si="49"/>
        <v>32205.17870736754</v>
      </c>
      <c r="N58" s="190">
        <f t="shared" si="51"/>
        <v>12582.311577121411</v>
      </c>
      <c r="O58" s="170">
        <f t="shared" si="51"/>
        <v>12099.688422878597</v>
      </c>
      <c r="P58" s="170">
        <f t="shared" si="51"/>
        <v>8755.593655149496</v>
      </c>
      <c r="Q58" s="170">
        <f t="shared" si="51"/>
        <v>13322.603110574477</v>
      </c>
      <c r="R58" s="191">
        <f t="shared" si="50"/>
        <v>46760.19676572398</v>
      </c>
      <c r="S58" s="170">
        <f t="shared" ref="S58" si="52">S56+S57</f>
        <v>8674.5657846211034</v>
      </c>
      <c r="T58" s="170">
        <v>5871.530741768096</v>
      </c>
    </row>
    <row r="59" spans="1:20">
      <c r="A59" s="36"/>
      <c r="B59" s="72" t="s">
        <v>125</v>
      </c>
      <c r="C59" s="8"/>
      <c r="D59" s="188">
        <v>-1763.6182942023888</v>
      </c>
      <c r="E59" s="188">
        <v>-1762.3181230566895</v>
      </c>
      <c r="F59" s="188">
        <v>-1787.1624088867172</v>
      </c>
      <c r="G59" s="188">
        <v>-1863.5079115653741</v>
      </c>
      <c r="H59" s="189">
        <f t="shared" si="48"/>
        <v>-7176.6067377111704</v>
      </c>
      <c r="I59" s="188">
        <v>-1621.9905319008135</v>
      </c>
      <c r="J59" s="188">
        <v>-1653.6066284031476</v>
      </c>
      <c r="K59" s="188">
        <v>-1679.0399154158849</v>
      </c>
      <c r="L59" s="188">
        <v>-1741.3898868615358</v>
      </c>
      <c r="M59" s="189">
        <f t="shared" si="49"/>
        <v>-6696.0269625813817</v>
      </c>
      <c r="N59" s="188">
        <v>-1820.9579370757276</v>
      </c>
      <c r="O59" s="169">
        <v>-1993.0420629242724</v>
      </c>
      <c r="P59" s="169">
        <v>-2177.0770977973998</v>
      </c>
      <c r="Q59" s="169">
        <v>-2241.4675125381991</v>
      </c>
      <c r="R59" s="189">
        <f>SUM(N59:Q59)</f>
        <v>-8232.5446103355989</v>
      </c>
      <c r="S59" s="169">
        <v>-1958.9156569526001</v>
      </c>
      <c r="T59" s="169">
        <v>-1827.3387970441997</v>
      </c>
    </row>
    <row r="60" spans="1:20">
      <c r="A60" s="42"/>
      <c r="B60" s="109" t="s">
        <v>126</v>
      </c>
      <c r="C60" s="16"/>
      <c r="D60" s="190">
        <v>1647.9647419028797</v>
      </c>
      <c r="E60" s="190">
        <f t="shared" ref="E60:Q60" si="53">E58+E59</f>
        <v>6391.3365882177732</v>
      </c>
      <c r="F60" s="190">
        <f t="shared" si="53"/>
        <v>4983.5951006824398</v>
      </c>
      <c r="G60" s="190">
        <f t="shared" si="53"/>
        <v>4132.5811792306786</v>
      </c>
      <c r="H60" s="191">
        <f t="shared" si="48"/>
        <v>17155.477610033769</v>
      </c>
      <c r="I60" s="190">
        <f t="shared" si="53"/>
        <v>6842.5547961963675</v>
      </c>
      <c r="J60" s="190">
        <f t="shared" si="53"/>
        <v>5366.560019605502</v>
      </c>
      <c r="K60" s="190">
        <f t="shared" si="53"/>
        <v>3727.5365724788235</v>
      </c>
      <c r="L60" s="190">
        <f t="shared" si="53"/>
        <v>9572.5003565054649</v>
      </c>
      <c r="M60" s="191">
        <f t="shared" si="49"/>
        <v>25509.151744786159</v>
      </c>
      <c r="N60" s="190">
        <f t="shared" si="53"/>
        <v>10761.353640045683</v>
      </c>
      <c r="O60" s="170">
        <f t="shared" si="53"/>
        <v>10106.646359954324</v>
      </c>
      <c r="P60" s="170">
        <f t="shared" si="53"/>
        <v>6578.5165573520962</v>
      </c>
      <c r="Q60" s="170">
        <f t="shared" si="53"/>
        <v>11081.135598036279</v>
      </c>
      <c r="R60" s="191">
        <f>SUM(N60:Q60)</f>
        <v>38527.652155388379</v>
      </c>
      <c r="S60" s="170">
        <f t="shared" ref="S60" si="54">S58+S59</f>
        <v>6715.650127668503</v>
      </c>
      <c r="T60" s="170">
        <v>4044.1919447238961</v>
      </c>
    </row>
    <row r="61" spans="1:20">
      <c r="A61" s="36"/>
      <c r="B61" s="34"/>
      <c r="C61" s="7"/>
      <c r="D61" s="188"/>
      <c r="E61" s="188"/>
      <c r="F61" s="188"/>
      <c r="G61" s="188"/>
      <c r="H61" s="169"/>
      <c r="I61" s="169"/>
      <c r="J61" s="169"/>
      <c r="K61" s="169"/>
      <c r="L61" s="169"/>
      <c r="M61" s="169"/>
      <c r="N61" s="169"/>
      <c r="O61" s="169"/>
      <c r="P61" s="169"/>
      <c r="Q61" s="169"/>
      <c r="R61" s="169"/>
      <c r="S61" s="169"/>
      <c r="T61" s="169"/>
    </row>
    <row r="62" spans="1:20">
      <c r="A62" s="36"/>
      <c r="B62" s="34" t="s">
        <v>10</v>
      </c>
      <c r="C62" s="7"/>
      <c r="D62" s="194">
        <f>D60+D63</f>
        <v>5210.9647419028797</v>
      </c>
      <c r="E62" s="194">
        <f>E60+E63</f>
        <v>9902.3365882177732</v>
      </c>
      <c r="F62" s="194">
        <f t="shared" ref="F62:P62" si="55">F60+F63</f>
        <v>8645.5951006824398</v>
      </c>
      <c r="G62" s="194">
        <f t="shared" si="55"/>
        <v>7746.5811792306786</v>
      </c>
      <c r="H62" s="189">
        <f t="shared" si="48"/>
        <v>31505.477610033769</v>
      </c>
      <c r="I62" s="194">
        <f t="shared" si="55"/>
        <v>10773.554796196368</v>
      </c>
      <c r="J62" s="194">
        <f t="shared" si="55"/>
        <v>9889.560019605502</v>
      </c>
      <c r="K62" s="194">
        <f t="shared" si="55"/>
        <v>7186.5365724788235</v>
      </c>
      <c r="L62" s="194">
        <f t="shared" si="55"/>
        <v>14117.095273121759</v>
      </c>
      <c r="M62" s="189">
        <f t="shared" si="49"/>
        <v>41966.746661402452</v>
      </c>
      <c r="N62" s="194">
        <f t="shared" si="55"/>
        <v>16238.022820184184</v>
      </c>
      <c r="O62" s="196">
        <f t="shared" si="55"/>
        <v>15766.320898398224</v>
      </c>
      <c r="P62" s="196">
        <f t="shared" si="55"/>
        <v>12685.656281417596</v>
      </c>
      <c r="Q62" s="169">
        <v>17914.865363844583</v>
      </c>
      <c r="R62" s="189">
        <f t="shared" si="50"/>
        <v>62604.865363844583</v>
      </c>
      <c r="S62" s="169">
        <v>13003.674133579701</v>
      </c>
      <c r="T62" s="169">
        <v>9202.1471849565933</v>
      </c>
    </row>
    <row r="63" spans="1:20">
      <c r="A63" s="36"/>
      <c r="B63" s="34" t="s">
        <v>139</v>
      </c>
      <c r="C63" s="7"/>
      <c r="D63" s="194">
        <v>3563</v>
      </c>
      <c r="E63" s="194">
        <v>3511</v>
      </c>
      <c r="F63" s="194">
        <v>3662</v>
      </c>
      <c r="G63" s="194">
        <v>3614</v>
      </c>
      <c r="H63" s="189">
        <f t="shared" si="48"/>
        <v>14350</v>
      </c>
      <c r="I63" s="194">
        <v>3931</v>
      </c>
      <c r="J63" s="194">
        <v>4523</v>
      </c>
      <c r="K63" s="194">
        <v>3459</v>
      </c>
      <c r="L63" s="194">
        <v>4544.5949166162936</v>
      </c>
      <c r="M63" s="189">
        <f t="shared" si="49"/>
        <v>16457.594916616294</v>
      </c>
      <c r="N63" s="194">
        <v>5476.6691801385005</v>
      </c>
      <c r="O63" s="169">
        <v>5659.6745384439</v>
      </c>
      <c r="P63" s="169">
        <v>6107.1397240654987</v>
      </c>
      <c r="Q63" s="169">
        <v>6833.7297658083007</v>
      </c>
      <c r="R63" s="189">
        <f t="shared" si="50"/>
        <v>24077.2132084562</v>
      </c>
      <c r="S63" s="169">
        <v>6288.0240059111984</v>
      </c>
      <c r="T63" s="169">
        <v>5157.9552402327008</v>
      </c>
    </row>
    <row r="64" spans="1:20">
      <c r="A64" s="36"/>
      <c r="B64" s="34"/>
      <c r="C64" s="34"/>
      <c r="D64" s="192"/>
      <c r="E64" s="192"/>
      <c r="F64" s="192"/>
      <c r="G64" s="192"/>
      <c r="H64" s="193"/>
      <c r="I64" s="192"/>
      <c r="J64" s="192"/>
      <c r="K64" s="192"/>
      <c r="L64" s="192"/>
      <c r="M64" s="193"/>
      <c r="N64" s="5"/>
      <c r="O64" s="137"/>
      <c r="P64" s="169"/>
      <c r="Q64" s="169"/>
      <c r="R64" s="193"/>
      <c r="S64" s="169"/>
      <c r="T64" s="169"/>
    </row>
    <row r="65" spans="1:20">
      <c r="A65" s="36"/>
      <c r="B65" s="34" t="s">
        <v>142</v>
      </c>
      <c r="C65" s="34"/>
      <c r="D65" s="161">
        <f t="shared" ref="D65:Q65" si="56">D62/D56</f>
        <v>0.20481411822973503</v>
      </c>
      <c r="E65" s="161">
        <f t="shared" si="56"/>
        <v>0.34512318482692667</v>
      </c>
      <c r="F65" s="161">
        <f t="shared" si="56"/>
        <v>0.32639162187094051</v>
      </c>
      <c r="G65" s="161">
        <f t="shared" si="56"/>
        <v>0.29068937593270588</v>
      </c>
      <c r="H65" s="162">
        <f t="shared" si="56"/>
        <v>0.29369712142995164</v>
      </c>
      <c r="I65" s="161">
        <f t="shared" si="56"/>
        <v>0.37434172328687865</v>
      </c>
      <c r="J65" s="161">
        <f t="shared" si="56"/>
        <v>0.3444437529971206</v>
      </c>
      <c r="K65" s="161">
        <f t="shared" si="56"/>
        <v>0.26331992263787696</v>
      </c>
      <c r="L65" s="161">
        <f t="shared" si="56"/>
        <v>0.39429472089588707</v>
      </c>
      <c r="M65" s="162">
        <f t="shared" si="56"/>
        <v>0.34802011951014011</v>
      </c>
      <c r="N65" s="161">
        <f t="shared" si="56"/>
        <v>0.41808606406411847</v>
      </c>
      <c r="O65" s="93">
        <f t="shared" si="56"/>
        <v>0.39673950714891193</v>
      </c>
      <c r="P65" s="93">
        <f t="shared" si="56"/>
        <v>0.32902778620131823</v>
      </c>
      <c r="Q65" s="93">
        <f t="shared" si="56"/>
        <v>0.40876211290892461</v>
      </c>
      <c r="R65" s="162">
        <f t="shared" ref="R65:T65" si="57">R62/R56</f>
        <v>0.38894487865324551</v>
      </c>
      <c r="S65" s="93">
        <f t="shared" si="57"/>
        <v>0.3485312694609457</v>
      </c>
      <c r="T65" s="93">
        <f t="shared" si="57"/>
        <v>0.29559939358956439</v>
      </c>
    </row>
    <row r="66" spans="1:20">
      <c r="A66" s="36"/>
      <c r="B66" s="34" t="s">
        <v>174</v>
      </c>
    </row>
    <row r="67" spans="1:20">
      <c r="B67" s="34" t="s">
        <v>240</v>
      </c>
    </row>
    <row r="68" spans="1:20">
      <c r="B68" s="34" t="s">
        <v>242</v>
      </c>
    </row>
  </sheetData>
  <hyperlinks>
    <hyperlink ref="B1" location="SMSAAM!A1" display="INICIO"/>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55"/>
  <sheetViews>
    <sheetView showGridLines="0" zoomScale="85" zoomScaleNormal="85" workbookViewId="0">
      <pane xSplit="3" ySplit="1" topLeftCell="D2" activePane="bottomRight" state="frozen"/>
      <selection pane="topRight" activeCell="C1" sqref="C1"/>
      <selection pane="bottomLeft" activeCell="A3" sqref="A3"/>
      <selection pane="bottomRight" activeCell="B1" sqref="B1"/>
    </sheetView>
  </sheetViews>
  <sheetFormatPr baseColWidth="10" defaultRowHeight="15" outlineLevelCol="1"/>
  <cols>
    <col min="1" max="1" width="5.7109375" style="1" customWidth="1"/>
    <col min="2" max="2" width="33.140625" style="1" bestFit="1" customWidth="1"/>
    <col min="3" max="3" width="5.7109375" style="1" customWidth="1"/>
    <col min="4" max="5" width="0" style="15" hidden="1" customWidth="1" outlineLevel="1"/>
    <col min="6" max="7" width="11.42578125" style="15" hidden="1" customWidth="1" outlineLevel="1"/>
    <col min="8" max="8" width="11.42578125" style="15" customWidth="1" collapsed="1"/>
    <col min="9" max="9" width="11.42578125" style="15" hidden="1" customWidth="1" outlineLevel="1"/>
    <col min="10" max="10" width="0" style="15" hidden="1" customWidth="1" outlineLevel="1"/>
    <col min="11" max="12" width="11.42578125" style="15" hidden="1" customWidth="1" outlineLevel="1"/>
    <col min="13" max="13" width="11.42578125" style="15" customWidth="1" collapsed="1"/>
    <col min="14" max="14" width="11.42578125" style="15" customWidth="1"/>
    <col min="15" max="16" width="11.42578125" style="138"/>
    <col min="17" max="16384" width="11.42578125" style="1"/>
  </cols>
  <sheetData>
    <row r="1" spans="2:20">
      <c r="B1" s="129" t="s">
        <v>88</v>
      </c>
      <c r="C1" s="37"/>
      <c r="D1" s="43" t="s">
        <v>1</v>
      </c>
      <c r="E1" s="43" t="s">
        <v>2</v>
      </c>
      <c r="F1" s="43" t="s">
        <v>3</v>
      </c>
      <c r="G1" s="43" t="s">
        <v>4</v>
      </c>
      <c r="H1" s="44">
        <v>2014</v>
      </c>
      <c r="I1" s="43" t="s">
        <v>5</v>
      </c>
      <c r="J1" s="43" t="s">
        <v>6</v>
      </c>
      <c r="K1" s="43" t="s">
        <v>7</v>
      </c>
      <c r="L1" s="43" t="s">
        <v>8</v>
      </c>
      <c r="M1" s="44">
        <v>2015</v>
      </c>
      <c r="N1" s="43" t="s">
        <v>9</v>
      </c>
      <c r="O1" s="43" t="s">
        <v>61</v>
      </c>
      <c r="P1" s="43" t="s">
        <v>68</v>
      </c>
      <c r="Q1" s="43" t="s">
        <v>69</v>
      </c>
      <c r="R1" s="44">
        <v>2016</v>
      </c>
      <c r="S1" s="43" t="s">
        <v>210</v>
      </c>
      <c r="T1" s="43" t="s">
        <v>223</v>
      </c>
    </row>
    <row r="2" spans="2:20">
      <c r="B2" s="39" t="s">
        <v>179</v>
      </c>
      <c r="C2" s="39"/>
      <c r="D2" s="45"/>
      <c r="E2" s="45"/>
      <c r="F2" s="45"/>
      <c r="G2" s="45"/>
      <c r="H2" s="45"/>
      <c r="I2" s="45"/>
      <c r="J2" s="45"/>
      <c r="K2" s="45"/>
      <c r="L2" s="45"/>
      <c r="M2" s="45"/>
      <c r="N2" s="45"/>
      <c r="Q2" s="138"/>
      <c r="R2" s="45"/>
      <c r="S2" s="138"/>
      <c r="T2" s="138"/>
    </row>
    <row r="3" spans="2:20" ht="6.95" customHeight="1">
      <c r="B3" s="40"/>
      <c r="C3" s="40"/>
      <c r="D3" s="45"/>
      <c r="E3" s="45"/>
      <c r="F3" s="45"/>
      <c r="G3" s="45"/>
      <c r="H3" s="45"/>
      <c r="I3" s="45"/>
      <c r="J3" s="45"/>
      <c r="K3" s="45"/>
      <c r="L3" s="45"/>
      <c r="M3" s="45"/>
      <c r="N3" s="45"/>
      <c r="Q3" s="138"/>
      <c r="R3" s="45"/>
      <c r="S3" s="138"/>
      <c r="T3" s="138"/>
    </row>
    <row r="4" spans="2:20">
      <c r="B4" s="72" t="s">
        <v>60</v>
      </c>
      <c r="C4" s="108"/>
      <c r="D4" s="10">
        <f>D30</f>
        <v>41015</v>
      </c>
      <c r="E4" s="10">
        <f t="shared" ref="E4:P4" si="0">E30</f>
        <v>39940</v>
      </c>
      <c r="F4" s="10">
        <f t="shared" si="0"/>
        <v>34363</v>
      </c>
      <c r="G4" s="10">
        <f t="shared" si="0"/>
        <v>32864</v>
      </c>
      <c r="H4" s="11">
        <f t="shared" si="0"/>
        <v>148182</v>
      </c>
      <c r="I4" s="10">
        <f t="shared" si="0"/>
        <v>34345</v>
      </c>
      <c r="J4" s="10">
        <f t="shared" si="0"/>
        <v>29080</v>
      </c>
      <c r="K4" s="10">
        <f t="shared" si="0"/>
        <v>24727</v>
      </c>
      <c r="L4" s="10">
        <f t="shared" si="0"/>
        <v>23939</v>
      </c>
      <c r="M4" s="11">
        <f t="shared" si="0"/>
        <v>112091</v>
      </c>
      <c r="N4" s="10">
        <f t="shared" si="0"/>
        <v>24983</v>
      </c>
      <c r="O4" s="10">
        <f t="shared" si="0"/>
        <v>23297</v>
      </c>
      <c r="P4" s="10">
        <f t="shared" si="0"/>
        <v>22484</v>
      </c>
      <c r="Q4" s="10">
        <f t="shared" ref="Q4:R4" si="1">Q30</f>
        <v>23358.699459999989</v>
      </c>
      <c r="R4" s="11">
        <f t="shared" si="1"/>
        <v>94122.699459999989</v>
      </c>
      <c r="S4" s="10">
        <f t="shared" ref="S4" si="2">S30</f>
        <v>20596.243092391902</v>
      </c>
      <c r="T4" s="10">
        <f t="shared" ref="T4" si="3">T30</f>
        <v>17670.956293896495</v>
      </c>
    </row>
    <row r="5" spans="2:20">
      <c r="B5" s="72" t="s">
        <v>241</v>
      </c>
      <c r="C5" s="108"/>
      <c r="D5" s="10">
        <f>D44</f>
        <v>26329.722632530087</v>
      </c>
      <c r="E5" s="10">
        <f t="shared" ref="E5:P5" si="4">E44</f>
        <v>29166.717367469915</v>
      </c>
      <c r="F5" s="10">
        <f t="shared" si="4"/>
        <v>26152.559999999998</v>
      </c>
      <c r="G5" s="10">
        <f t="shared" si="4"/>
        <v>27578</v>
      </c>
      <c r="H5" s="11">
        <f t="shared" si="4"/>
        <v>109227</v>
      </c>
      <c r="I5" s="10">
        <f t="shared" si="4"/>
        <v>24558</v>
      </c>
      <c r="J5" s="10">
        <f t="shared" si="4"/>
        <v>27673</v>
      </c>
      <c r="K5" s="10">
        <f t="shared" si="4"/>
        <v>33702</v>
      </c>
      <c r="L5" s="10">
        <f t="shared" si="4"/>
        <v>25933</v>
      </c>
      <c r="M5" s="11">
        <f t="shared" si="4"/>
        <v>111866</v>
      </c>
      <c r="N5" s="10">
        <f t="shared" si="4"/>
        <v>18248</v>
      </c>
      <c r="O5" s="10">
        <f t="shared" si="4"/>
        <v>17343</v>
      </c>
      <c r="P5" s="10">
        <f t="shared" si="4"/>
        <v>18607</v>
      </c>
      <c r="Q5" s="10">
        <f t="shared" ref="Q5:R5" si="5">Q44</f>
        <v>19165.305918719896</v>
      </c>
      <c r="R5" s="11">
        <f t="shared" si="5"/>
        <v>73363.305918719896</v>
      </c>
      <c r="S5" s="10">
        <f t="shared" ref="S5" si="6">S44</f>
        <v>15522.7445361439</v>
      </c>
      <c r="T5" s="10">
        <f t="shared" ref="T5" si="7">T44</f>
        <v>10814.963472200898</v>
      </c>
    </row>
    <row r="6" spans="2:20" s="3" customFormat="1" ht="6.95" customHeight="1">
      <c r="B6" s="36"/>
      <c r="C6" s="41"/>
      <c r="D6" s="10"/>
      <c r="E6" s="10"/>
      <c r="F6" s="10"/>
      <c r="G6" s="10"/>
      <c r="H6" s="10"/>
      <c r="I6" s="10"/>
      <c r="J6" s="10"/>
      <c r="K6" s="10"/>
      <c r="L6" s="10"/>
      <c r="M6" s="10"/>
      <c r="N6" s="10"/>
      <c r="O6" s="142"/>
      <c r="P6" s="142"/>
      <c r="Q6" s="142"/>
      <c r="R6" s="10"/>
      <c r="S6" s="142"/>
      <c r="T6" s="142"/>
    </row>
    <row r="7" spans="2:20" s="2" customFormat="1">
      <c r="B7" s="42" t="s">
        <v>0</v>
      </c>
      <c r="C7" s="13"/>
      <c r="D7" s="12">
        <f>D15</f>
        <v>67344.722632530087</v>
      </c>
      <c r="E7" s="12">
        <f t="shared" ref="E7:M7" si="8">E15</f>
        <v>69106.717367469915</v>
      </c>
      <c r="F7" s="12">
        <f t="shared" si="8"/>
        <v>60515.56</v>
      </c>
      <c r="G7" s="12">
        <f t="shared" si="8"/>
        <v>60442</v>
      </c>
      <c r="H7" s="12">
        <f t="shared" si="8"/>
        <v>257409</v>
      </c>
      <c r="I7" s="12">
        <f t="shared" si="8"/>
        <v>58903</v>
      </c>
      <c r="J7" s="12">
        <f t="shared" si="8"/>
        <v>56753</v>
      </c>
      <c r="K7" s="12">
        <f t="shared" si="8"/>
        <v>58429</v>
      </c>
      <c r="L7" s="12">
        <f t="shared" si="8"/>
        <v>49872</v>
      </c>
      <c r="M7" s="12">
        <f t="shared" si="8"/>
        <v>223957</v>
      </c>
      <c r="N7" s="12">
        <f>N15</f>
        <v>43231</v>
      </c>
      <c r="O7" s="12">
        <f>O15</f>
        <v>40640</v>
      </c>
      <c r="P7" s="12">
        <f>P15</f>
        <v>41091</v>
      </c>
      <c r="Q7" s="12">
        <f>Q15</f>
        <v>42524.005378719885</v>
      </c>
      <c r="R7" s="12">
        <f t="shared" ref="R7" si="9">R15</f>
        <v>167486.00537871988</v>
      </c>
      <c r="S7" s="12">
        <f>S15</f>
        <v>36118.987628535804</v>
      </c>
      <c r="T7" s="12">
        <f>T15</f>
        <v>28485.919766097395</v>
      </c>
    </row>
    <row r="8" spans="2:20" s="2" customFormat="1">
      <c r="B8" s="42"/>
      <c r="C8" s="13"/>
      <c r="D8" s="12"/>
      <c r="E8" s="12"/>
      <c r="F8" s="12"/>
      <c r="G8" s="12"/>
      <c r="H8" s="57"/>
      <c r="I8" s="57"/>
      <c r="J8" s="57"/>
      <c r="K8" s="57"/>
      <c r="L8" s="12"/>
      <c r="M8" s="14"/>
      <c r="N8" s="12"/>
      <c r="O8" s="139"/>
      <c r="P8" s="139"/>
      <c r="Q8" s="139"/>
      <c r="S8" s="139"/>
      <c r="T8" s="139"/>
    </row>
    <row r="9" spans="2:20" ht="15" customHeight="1">
      <c r="B9" s="243" t="s">
        <v>180</v>
      </c>
      <c r="C9" s="234"/>
      <c r="D9" s="234"/>
      <c r="E9" s="234"/>
      <c r="F9" s="234"/>
      <c r="G9" s="234"/>
      <c r="H9" s="234"/>
      <c r="I9" s="234"/>
      <c r="J9" s="234"/>
      <c r="K9" s="234"/>
      <c r="L9" s="234"/>
      <c r="M9" s="234"/>
      <c r="N9" s="234"/>
      <c r="O9" s="234"/>
      <c r="Q9" s="138"/>
      <c r="S9" s="138"/>
      <c r="T9" s="138"/>
    </row>
    <row r="10" spans="2:20" ht="15" customHeight="1">
      <c r="B10" s="242" t="s">
        <v>239</v>
      </c>
      <c r="C10" s="234"/>
      <c r="D10" s="234"/>
      <c r="E10" s="234"/>
      <c r="F10" s="234"/>
      <c r="G10" s="234"/>
      <c r="H10" s="234"/>
      <c r="I10" s="234"/>
      <c r="J10" s="234"/>
      <c r="K10" s="234"/>
      <c r="L10" s="234"/>
      <c r="M10" s="234"/>
      <c r="N10" s="234"/>
      <c r="O10" s="234"/>
      <c r="Q10" s="138"/>
      <c r="S10" s="138"/>
      <c r="T10" s="138"/>
    </row>
    <row r="11" spans="2:20">
      <c r="B11" s="74"/>
      <c r="C11" s="34"/>
      <c r="D11" s="10"/>
      <c r="E11" s="10"/>
      <c r="F11" s="10"/>
      <c r="G11" s="10"/>
      <c r="H11" s="10"/>
      <c r="I11" s="10"/>
      <c r="J11" s="10"/>
      <c r="K11" s="10"/>
      <c r="L11" s="10"/>
      <c r="M11" s="47"/>
      <c r="N11" s="47"/>
      <c r="O11" s="5"/>
      <c r="Q11" s="138"/>
      <c r="S11" s="138"/>
      <c r="T11" s="138"/>
    </row>
    <row r="12" spans="2:20">
      <c r="B12" s="74"/>
      <c r="C12" s="34"/>
      <c r="D12" s="131"/>
      <c r="E12" s="131"/>
      <c r="F12" s="131"/>
      <c r="G12" s="131"/>
      <c r="H12" s="131"/>
      <c r="I12" s="131"/>
      <c r="J12" s="131"/>
      <c r="K12" s="131"/>
      <c r="L12" s="131"/>
      <c r="M12" s="131"/>
      <c r="N12" s="131"/>
      <c r="O12" s="5"/>
      <c r="Q12" s="138"/>
      <c r="S12" s="138"/>
      <c r="T12" s="138"/>
    </row>
    <row r="13" spans="2:20">
      <c r="B13" s="39" t="s">
        <v>181</v>
      </c>
      <c r="C13" s="34"/>
      <c r="D13" s="140"/>
      <c r="E13" s="140"/>
      <c r="F13" s="140"/>
      <c r="G13" s="140"/>
      <c r="H13" s="140"/>
      <c r="I13" s="140"/>
      <c r="J13" s="140"/>
      <c r="K13" s="140"/>
      <c r="L13" s="140"/>
      <c r="M13" s="140"/>
      <c r="N13" s="140"/>
      <c r="Q13" s="138"/>
      <c r="S13" s="138"/>
      <c r="T13" s="138"/>
    </row>
    <row r="14" spans="2:20">
      <c r="B14" s="34"/>
      <c r="C14" s="34"/>
      <c r="D14" s="130"/>
      <c r="E14" s="130"/>
      <c r="F14" s="130"/>
      <c r="G14" s="130"/>
      <c r="H14" s="130"/>
      <c r="I14" s="130"/>
      <c r="J14" s="130"/>
      <c r="K14" s="130"/>
      <c r="L14" s="130"/>
      <c r="M14" s="130"/>
      <c r="N14" s="130"/>
      <c r="Q14" s="138"/>
      <c r="S14" s="138"/>
      <c r="T14" s="138"/>
    </row>
    <row r="15" spans="2:20">
      <c r="B15" s="72" t="s">
        <v>122</v>
      </c>
      <c r="C15" s="72"/>
      <c r="D15" s="188">
        <f>D30+D44</f>
        <v>67344.722632530087</v>
      </c>
      <c r="E15" s="188">
        <f t="shared" ref="E15:F15" si="10">E30+E44</f>
        <v>69106.717367469915</v>
      </c>
      <c r="F15" s="188">
        <f t="shared" si="10"/>
        <v>60515.56</v>
      </c>
      <c r="G15" s="188">
        <f>G30+G44</f>
        <v>60442</v>
      </c>
      <c r="H15" s="189">
        <f>H30+H44</f>
        <v>257409</v>
      </c>
      <c r="I15" s="188">
        <f>I30+I44</f>
        <v>58903</v>
      </c>
      <c r="J15" s="188">
        <f t="shared" ref="J15:K15" si="11">J30+J44</f>
        <v>56753</v>
      </c>
      <c r="K15" s="188">
        <f t="shared" si="11"/>
        <v>58429</v>
      </c>
      <c r="L15" s="188">
        <f>L30+L44</f>
        <v>49872</v>
      </c>
      <c r="M15" s="189">
        <f>M30+M44</f>
        <v>223957</v>
      </c>
      <c r="N15" s="188">
        <f t="shared" ref="N15:O15" si="12">N30+N44</f>
        <v>43231</v>
      </c>
      <c r="O15" s="169">
        <f t="shared" si="12"/>
        <v>40640</v>
      </c>
      <c r="P15" s="169">
        <f t="shared" ref="P15:Q15" si="13">P30+P44</f>
        <v>41091</v>
      </c>
      <c r="Q15" s="169">
        <f t="shared" si="13"/>
        <v>42524.005378719885</v>
      </c>
      <c r="R15" s="189">
        <f>R30+R44</f>
        <v>167486.00537871988</v>
      </c>
      <c r="S15" s="169">
        <f t="shared" ref="S15" si="14">S30+S44</f>
        <v>36118.987628535804</v>
      </c>
      <c r="T15" s="169">
        <f t="shared" ref="T15" si="15">T30+T44</f>
        <v>28485.919766097395</v>
      </c>
    </row>
    <row r="16" spans="2:20">
      <c r="B16" s="72" t="s">
        <v>123</v>
      </c>
      <c r="C16" s="72"/>
      <c r="D16" s="188">
        <f t="shared" ref="D16:F19" si="16">D31+D45</f>
        <v>-54554.336340646274</v>
      </c>
      <c r="E16" s="188">
        <f t="shared" si="16"/>
        <v>-57462.881761680444</v>
      </c>
      <c r="F16" s="188">
        <f t="shared" si="16"/>
        <v>-49660.75336071018</v>
      </c>
      <c r="G16" s="188">
        <f t="shared" ref="G16:K16" si="17">G31+G45</f>
        <v>-52769.371010707619</v>
      </c>
      <c r="H16" s="189">
        <f t="shared" si="17"/>
        <v>-214447.34247374453</v>
      </c>
      <c r="I16" s="188">
        <f t="shared" si="17"/>
        <v>-47688.803206668345</v>
      </c>
      <c r="J16" s="188">
        <f t="shared" si="17"/>
        <v>-46978.818824189759</v>
      </c>
      <c r="K16" s="188">
        <f t="shared" si="17"/>
        <v>-45464.065556281581</v>
      </c>
      <c r="L16" s="188">
        <f t="shared" ref="L16:N16" si="18">L31+L45</f>
        <v>-40335.301493676881</v>
      </c>
      <c r="M16" s="189">
        <f t="shared" si="18"/>
        <v>-180466.98908081657</v>
      </c>
      <c r="N16" s="188">
        <f t="shared" si="18"/>
        <v>-35682.361941296782</v>
      </c>
      <c r="O16" s="169">
        <f t="shared" ref="O16" si="19">O31+O45</f>
        <v>-35212.638058703218</v>
      </c>
      <c r="P16" s="169">
        <f t="shared" ref="P16:Q16" si="20">P31+P45</f>
        <v>-34309</v>
      </c>
      <c r="Q16" s="169">
        <f t="shared" si="20"/>
        <v>-36651.993906443102</v>
      </c>
      <c r="R16" s="189">
        <f>R31+R45</f>
        <v>-141855.99390644309</v>
      </c>
      <c r="S16" s="169">
        <f t="shared" ref="S16" si="21">S31+S45</f>
        <v>-30854.472005557203</v>
      </c>
      <c r="T16" s="169">
        <f t="shared" ref="T16" si="22">T31+T45</f>
        <v>-23847.829632145396</v>
      </c>
    </row>
    <row r="17" spans="2:20" s="2" customFormat="1">
      <c r="B17" s="109" t="s">
        <v>124</v>
      </c>
      <c r="C17" s="109"/>
      <c r="D17" s="190">
        <f t="shared" si="16"/>
        <v>12790.386291883813</v>
      </c>
      <c r="E17" s="190">
        <f t="shared" si="16"/>
        <v>11643.835605789471</v>
      </c>
      <c r="F17" s="190">
        <f t="shared" si="16"/>
        <v>10854.806639289822</v>
      </c>
      <c r="G17" s="190">
        <f t="shared" ref="G17:K17" si="23">G32+G46</f>
        <v>7672.6289892923851</v>
      </c>
      <c r="H17" s="191">
        <f t="shared" si="23"/>
        <v>42961.657526255491</v>
      </c>
      <c r="I17" s="190">
        <f t="shared" si="23"/>
        <v>11214.196793331655</v>
      </c>
      <c r="J17" s="190">
        <f t="shared" si="23"/>
        <v>9774.1811758102376</v>
      </c>
      <c r="K17" s="190">
        <f t="shared" si="23"/>
        <v>12964.934443718423</v>
      </c>
      <c r="L17" s="190">
        <f t="shared" ref="L17:N17" si="24">L32+L46</f>
        <v>9536.6985063231186</v>
      </c>
      <c r="M17" s="191">
        <f t="shared" si="24"/>
        <v>43490.010919183434</v>
      </c>
      <c r="N17" s="190">
        <f t="shared" si="24"/>
        <v>7548.6380587032181</v>
      </c>
      <c r="O17" s="170">
        <f t="shared" ref="O17" si="25">O32+O46</f>
        <v>5427.3619412967819</v>
      </c>
      <c r="P17" s="170">
        <f t="shared" ref="P17:R17" si="26">P32+P46</f>
        <v>6782</v>
      </c>
      <c r="Q17" s="170">
        <f>Q32+Q46</f>
        <v>5872.011472276783</v>
      </c>
      <c r="R17" s="191">
        <f t="shared" si="26"/>
        <v>25630.011472276783</v>
      </c>
      <c r="S17" s="170">
        <f>S32+S46</f>
        <v>5264.5156229786007</v>
      </c>
      <c r="T17" s="170">
        <f>T32+T46</f>
        <v>4638.0901339519951</v>
      </c>
    </row>
    <row r="18" spans="2:20">
      <c r="B18" s="72" t="s">
        <v>125</v>
      </c>
      <c r="C18" s="72"/>
      <c r="D18" s="188">
        <f t="shared" si="16"/>
        <v>-6187.6927127124636</v>
      </c>
      <c r="E18" s="188">
        <f t="shared" si="16"/>
        <v>-6473.9610167243909</v>
      </c>
      <c r="F18" s="188">
        <f t="shared" si="16"/>
        <v>-6672.2775238067397</v>
      </c>
      <c r="G18" s="188">
        <f t="shared" ref="G18:K18" si="27">G33+G47</f>
        <v>-5539.1633904684131</v>
      </c>
      <c r="H18" s="189">
        <f t="shared" si="27"/>
        <v>-24873.094643712007</v>
      </c>
      <c r="I18" s="188">
        <f t="shared" si="27"/>
        <v>-6259.0538141081597</v>
      </c>
      <c r="J18" s="188">
        <f t="shared" si="27"/>
        <v>-7119.9260298506579</v>
      </c>
      <c r="K18" s="188">
        <f t="shared" si="27"/>
        <v>-6324.1723769903947</v>
      </c>
      <c r="L18" s="188">
        <f t="shared" ref="L18:N18" si="28">L33+L47</f>
        <v>-9524.3717457689854</v>
      </c>
      <c r="M18" s="189">
        <f t="shared" si="28"/>
        <v>-29227.523966718196</v>
      </c>
      <c r="N18" s="188">
        <f t="shared" si="28"/>
        <v>-4784.8700890319687</v>
      </c>
      <c r="O18" s="169">
        <f t="shared" ref="O18" si="29">O33+O47</f>
        <v>-5530.1299109680313</v>
      </c>
      <c r="P18" s="169">
        <f t="shared" ref="P18:R18" si="30">P33+P47</f>
        <v>-5316</v>
      </c>
      <c r="Q18" s="169">
        <f t="shared" si="30"/>
        <v>-6077.4548726414996</v>
      </c>
      <c r="R18" s="189">
        <f t="shared" si="30"/>
        <v>-21708.454872641501</v>
      </c>
      <c r="S18" s="169">
        <f t="shared" ref="S18" si="31">S33+S47</f>
        <v>-4874.3087047169001</v>
      </c>
      <c r="T18" s="169">
        <f t="shared" ref="T18" si="32">T33+T47</f>
        <v>-4777.4538747667993</v>
      </c>
    </row>
    <row r="19" spans="2:20" s="2" customFormat="1">
      <c r="B19" s="109" t="s">
        <v>126</v>
      </c>
      <c r="C19" s="109"/>
      <c r="D19" s="190">
        <f t="shared" si="16"/>
        <v>6602.6935791713495</v>
      </c>
      <c r="E19" s="190">
        <f t="shared" si="16"/>
        <v>5169.8745890650798</v>
      </c>
      <c r="F19" s="190">
        <f t="shared" si="16"/>
        <v>4182.529115483082</v>
      </c>
      <c r="G19" s="190">
        <f t="shared" ref="G19:K19" si="33">G34+G48</f>
        <v>2133.465598823972</v>
      </c>
      <c r="H19" s="191">
        <f t="shared" si="33"/>
        <v>18088.562882543483</v>
      </c>
      <c r="I19" s="190">
        <f t="shared" si="33"/>
        <v>4955.1429792234958</v>
      </c>
      <c r="J19" s="190">
        <f t="shared" si="33"/>
        <v>2654.2551459595797</v>
      </c>
      <c r="K19" s="190">
        <f t="shared" si="33"/>
        <v>6640.762066728028</v>
      </c>
      <c r="L19" s="190">
        <f t="shared" ref="L19:N19" si="34">L34+L48</f>
        <v>12.326760554132306</v>
      </c>
      <c r="M19" s="191">
        <f t="shared" si="34"/>
        <v>14262.486952465239</v>
      </c>
      <c r="N19" s="190">
        <f t="shared" si="34"/>
        <v>2763.7679696712494</v>
      </c>
      <c r="O19" s="170">
        <f t="shared" ref="O19" si="35">O34+O48</f>
        <v>-102.76796967124938</v>
      </c>
      <c r="P19" s="170">
        <f t="shared" ref="P19:R19" si="36">P34+P48</f>
        <v>1466</v>
      </c>
      <c r="Q19" s="170">
        <f t="shared" si="36"/>
        <v>-205.44340036471658</v>
      </c>
      <c r="R19" s="191">
        <f t="shared" si="36"/>
        <v>3921.5565996352834</v>
      </c>
      <c r="S19" s="170">
        <f t="shared" ref="S19" si="37">S34+S48</f>
        <v>390.20691826170082</v>
      </c>
      <c r="T19" s="170">
        <f t="shared" ref="T19" si="38">T34+T48</f>
        <v>-139.36374081480471</v>
      </c>
    </row>
    <row r="20" spans="2:20">
      <c r="B20" s="34"/>
      <c r="C20" s="34"/>
      <c r="D20" s="200"/>
      <c r="E20" s="200"/>
      <c r="F20" s="200"/>
      <c r="G20" s="200"/>
      <c r="H20" s="195"/>
      <c r="I20" s="213"/>
      <c r="J20" s="213"/>
      <c r="K20" s="213"/>
      <c r="L20" s="213"/>
      <c r="M20" s="195"/>
      <c r="N20" s="213"/>
      <c r="O20" s="213"/>
      <c r="P20" s="213"/>
      <c r="Q20" s="213"/>
      <c r="R20" s="195"/>
      <c r="S20" s="213"/>
      <c r="T20" s="213"/>
    </row>
    <row r="21" spans="2:20">
      <c r="B21" s="34" t="s">
        <v>10</v>
      </c>
      <c r="C21" s="34"/>
      <c r="D21" s="200">
        <f>D36+D50</f>
        <v>10212.693579171349</v>
      </c>
      <c r="E21" s="200">
        <f t="shared" ref="E21:O21" si="39">E36+E50</f>
        <v>9067.8745890650789</v>
      </c>
      <c r="F21" s="200">
        <f t="shared" si="39"/>
        <v>7009.529115483082</v>
      </c>
      <c r="G21" s="200">
        <f t="shared" si="39"/>
        <v>7559.465598823972</v>
      </c>
      <c r="H21" s="189">
        <f t="shared" si="39"/>
        <v>33849.562882543483</v>
      </c>
      <c r="I21" s="200">
        <f t="shared" si="39"/>
        <v>8942.1429792234958</v>
      </c>
      <c r="J21" s="200">
        <f t="shared" si="39"/>
        <v>6362.2551459595797</v>
      </c>
      <c r="K21" s="200">
        <f t="shared" si="39"/>
        <v>10584.762066728028</v>
      </c>
      <c r="L21" s="200">
        <f t="shared" si="39"/>
        <v>3062.5535480848785</v>
      </c>
      <c r="M21" s="189">
        <f t="shared" si="39"/>
        <v>28951.713739995983</v>
      </c>
      <c r="N21" s="200">
        <f t="shared" si="39"/>
        <v>5359.6199127583113</v>
      </c>
      <c r="O21" s="171">
        <f t="shared" si="39"/>
        <v>2354.8760802767883</v>
      </c>
      <c r="P21" s="171">
        <f t="shared" ref="P21:R21" si="40">P36+P50</f>
        <v>4021.3144313257999</v>
      </c>
      <c r="Q21" s="171">
        <f t="shared" si="40"/>
        <v>2336.7515483352981</v>
      </c>
      <c r="R21" s="189">
        <f t="shared" si="40"/>
        <v>14072.561972696198</v>
      </c>
      <c r="S21" s="171">
        <f t="shared" ref="S21" si="41">S36+S50</f>
        <v>2693.538041451</v>
      </c>
      <c r="T21" s="171">
        <f t="shared" ref="T21" si="42">T36+T50</f>
        <v>2425.5437632844973</v>
      </c>
    </row>
    <row r="22" spans="2:20">
      <c r="B22" s="34" t="s">
        <v>139</v>
      </c>
      <c r="C22" s="34"/>
      <c r="D22" s="200">
        <f>D37+D51</f>
        <v>3610</v>
      </c>
      <c r="E22" s="200">
        <f t="shared" ref="E22:F22" si="43">E37+E51</f>
        <v>3898</v>
      </c>
      <c r="F22" s="200">
        <f t="shared" si="43"/>
        <v>2827</v>
      </c>
      <c r="G22" s="200">
        <f t="shared" ref="G22:N22" si="44">G37+G51</f>
        <v>5426</v>
      </c>
      <c r="H22" s="189">
        <f t="shared" si="44"/>
        <v>15761</v>
      </c>
      <c r="I22" s="200">
        <f t="shared" si="44"/>
        <v>3987</v>
      </c>
      <c r="J22" s="200">
        <f t="shared" si="44"/>
        <v>3708</v>
      </c>
      <c r="K22" s="200">
        <f t="shared" si="44"/>
        <v>3944</v>
      </c>
      <c r="L22" s="200">
        <f t="shared" si="44"/>
        <v>3050.2267875307462</v>
      </c>
      <c r="M22" s="189">
        <f t="shared" si="44"/>
        <v>14689.226787530746</v>
      </c>
      <c r="N22" s="200">
        <f t="shared" si="44"/>
        <v>2595.851943087062</v>
      </c>
      <c r="O22" s="171">
        <f t="shared" ref="O22" si="45">O37+O51</f>
        <v>2457.6440499480377</v>
      </c>
      <c r="P22" s="171">
        <f t="shared" ref="P22:R22" si="46">P37+P51</f>
        <v>2555.3144313257999</v>
      </c>
      <c r="Q22" s="171">
        <f t="shared" si="46"/>
        <v>2542.1949487000002</v>
      </c>
      <c r="R22" s="189">
        <f t="shared" si="46"/>
        <v>10151.0053730609</v>
      </c>
      <c r="S22" s="171">
        <f t="shared" ref="S22" si="47">S37+S51</f>
        <v>2303.331123189299</v>
      </c>
      <c r="T22" s="171">
        <f t="shared" ref="T22" si="48">T37+T51</f>
        <v>2564.9075040993011</v>
      </c>
    </row>
    <row r="23" spans="2:20">
      <c r="B23" s="34"/>
      <c r="C23" s="34"/>
      <c r="D23" s="202"/>
      <c r="E23" s="202"/>
      <c r="F23" s="202"/>
      <c r="G23" s="202"/>
      <c r="H23" s="203"/>
      <c r="I23" s="202"/>
      <c r="J23" s="202"/>
      <c r="K23" s="202"/>
      <c r="L23" s="202"/>
      <c r="M23" s="203"/>
      <c r="N23" s="202"/>
      <c r="O23" s="175"/>
      <c r="P23" s="175"/>
      <c r="Q23" s="175"/>
      <c r="R23" s="203"/>
      <c r="S23" s="175"/>
      <c r="T23" s="175"/>
    </row>
    <row r="24" spans="2:20">
      <c r="B24" s="34" t="s">
        <v>142</v>
      </c>
      <c r="C24" s="34"/>
      <c r="D24" s="161">
        <f t="shared" ref="D24:N24" si="49">D21/D15</f>
        <v>0.1516480160575823</v>
      </c>
      <c r="E24" s="161">
        <f t="shared" si="49"/>
        <v>0.13121553062414062</v>
      </c>
      <c r="F24" s="161">
        <f t="shared" si="49"/>
        <v>0.11583019500246024</v>
      </c>
      <c r="G24" s="161">
        <f t="shared" si="49"/>
        <v>0.12506974618351432</v>
      </c>
      <c r="H24" s="162">
        <f t="shared" si="49"/>
        <v>0.13150108536431704</v>
      </c>
      <c r="I24" s="161">
        <f t="shared" si="49"/>
        <v>0.15181133353519338</v>
      </c>
      <c r="J24" s="161">
        <f t="shared" si="49"/>
        <v>0.11210429661796874</v>
      </c>
      <c r="K24" s="161">
        <f t="shared" si="49"/>
        <v>0.18115596821318228</v>
      </c>
      <c r="L24" s="161">
        <f t="shared" si="49"/>
        <v>6.1408276148638086E-2</v>
      </c>
      <c r="M24" s="162">
        <f t="shared" si="49"/>
        <v>0.12927353795592897</v>
      </c>
      <c r="N24" s="161">
        <f t="shared" si="49"/>
        <v>0.12397631127566587</v>
      </c>
      <c r="O24" s="93">
        <f t="shared" ref="O24" si="50">O21/O15</f>
        <v>5.7944785439881602E-2</v>
      </c>
      <c r="P24" s="93">
        <f t="shared" ref="P24:R24" si="51">P21/P15</f>
        <v>9.7863630267596313E-2</v>
      </c>
      <c r="Q24" s="93">
        <f t="shared" si="51"/>
        <v>5.4951351066865148E-2</v>
      </c>
      <c r="R24" s="162">
        <f t="shared" si="51"/>
        <v>8.4022315421967794E-2</v>
      </c>
      <c r="S24" s="93">
        <f t="shared" ref="S24" si="52">S21/S15</f>
        <v>7.4574018218688129E-2</v>
      </c>
      <c r="T24" s="93">
        <f t="shared" ref="T24" si="53">T21/T15</f>
        <v>8.5148865938015655E-2</v>
      </c>
    </row>
    <row r="25" spans="2:20">
      <c r="B25" s="78" t="s">
        <v>143</v>
      </c>
      <c r="C25" s="34"/>
      <c r="D25" s="172"/>
      <c r="E25" s="172"/>
      <c r="F25" s="172"/>
      <c r="G25" s="172"/>
      <c r="H25" s="172"/>
      <c r="I25" s="172"/>
      <c r="J25" s="172"/>
      <c r="K25" s="172"/>
      <c r="L25" s="172"/>
      <c r="M25" s="172"/>
      <c r="N25" s="172"/>
      <c r="O25" s="150"/>
      <c r="P25" s="150"/>
      <c r="Q25" s="150"/>
      <c r="R25" s="172"/>
      <c r="S25" s="150"/>
      <c r="T25" s="150"/>
    </row>
    <row r="26" spans="2:20">
      <c r="B26" s="214"/>
      <c r="D26" s="172"/>
      <c r="E26" s="172"/>
      <c r="F26" s="172"/>
      <c r="G26" s="172"/>
      <c r="H26" s="172"/>
      <c r="I26" s="172"/>
      <c r="J26" s="172"/>
      <c r="K26" s="172"/>
      <c r="L26" s="172"/>
      <c r="M26" s="172"/>
      <c r="N26" s="172"/>
      <c r="O26" s="150"/>
      <c r="P26" s="150"/>
      <c r="Q26" s="150"/>
      <c r="R26" s="172"/>
      <c r="S26" s="150"/>
      <c r="T26" s="150"/>
    </row>
    <row r="27" spans="2:20">
      <c r="B27" s="214"/>
      <c r="D27" s="172"/>
      <c r="E27" s="172"/>
      <c r="F27" s="172"/>
      <c r="G27" s="172"/>
      <c r="H27" s="172"/>
      <c r="I27" s="172"/>
      <c r="J27" s="172"/>
      <c r="K27" s="172"/>
      <c r="L27" s="172"/>
      <c r="M27" s="172"/>
      <c r="N27" s="172"/>
      <c r="O27" s="150"/>
      <c r="P27" s="150"/>
      <c r="Q27" s="150"/>
      <c r="R27" s="172"/>
      <c r="S27" s="150"/>
      <c r="T27" s="150"/>
    </row>
    <row r="28" spans="2:20">
      <c r="B28" s="39" t="s">
        <v>172</v>
      </c>
      <c r="D28" s="172"/>
      <c r="E28" s="172"/>
      <c r="F28" s="172"/>
      <c r="G28" s="172"/>
      <c r="H28" s="172"/>
      <c r="I28" s="172"/>
      <c r="J28" s="172"/>
      <c r="K28" s="172"/>
      <c r="L28" s="172"/>
      <c r="M28" s="172"/>
      <c r="N28" s="172"/>
      <c r="O28" s="150"/>
      <c r="P28" s="150"/>
      <c r="Q28" s="150"/>
      <c r="R28" s="172"/>
      <c r="S28" s="150"/>
      <c r="T28" s="150"/>
    </row>
    <row r="29" spans="2:20">
      <c r="B29" s="214"/>
      <c r="D29" s="172"/>
      <c r="E29" s="172"/>
      <c r="F29" s="172"/>
      <c r="G29" s="172"/>
      <c r="H29" s="172"/>
      <c r="I29" s="172"/>
      <c r="J29" s="172"/>
      <c r="K29" s="172"/>
      <c r="L29" s="172"/>
      <c r="M29" s="172"/>
      <c r="N29" s="172"/>
      <c r="O29" s="150"/>
      <c r="P29" s="150"/>
      <c r="Q29" s="150"/>
      <c r="R29" s="172"/>
      <c r="S29" s="150"/>
      <c r="T29" s="150"/>
    </row>
    <row r="30" spans="2:20">
      <c r="B30" s="72" t="s">
        <v>122</v>
      </c>
      <c r="C30" s="8"/>
      <c r="D30" s="188">
        <v>41015</v>
      </c>
      <c r="E30" s="188">
        <v>39940</v>
      </c>
      <c r="F30" s="188">
        <v>34363</v>
      </c>
      <c r="G30" s="188">
        <v>32864</v>
      </c>
      <c r="H30" s="189">
        <f>SUM(D30:G30)</f>
        <v>148182</v>
      </c>
      <c r="I30" s="188">
        <v>34345</v>
      </c>
      <c r="J30" s="188">
        <v>29080</v>
      </c>
      <c r="K30" s="188">
        <v>24727</v>
      </c>
      <c r="L30" s="188">
        <v>23939</v>
      </c>
      <c r="M30" s="189">
        <f>SUM(I30:L30)</f>
        <v>112091</v>
      </c>
      <c r="N30" s="188">
        <v>24983</v>
      </c>
      <c r="O30" s="169">
        <v>23297</v>
      </c>
      <c r="P30" s="205">
        <v>22484</v>
      </c>
      <c r="Q30" s="205">
        <v>23358.699459999989</v>
      </c>
      <c r="R30" s="189">
        <f>SUM(N30:Q30)</f>
        <v>94122.699459999989</v>
      </c>
      <c r="S30" s="205">
        <v>20596.243092391902</v>
      </c>
      <c r="T30" s="205">
        <v>17670.956293896495</v>
      </c>
    </row>
    <row r="31" spans="2:20">
      <c r="B31" s="72" t="s">
        <v>123</v>
      </c>
      <c r="C31" s="8"/>
      <c r="D31" s="188">
        <v>-34673</v>
      </c>
      <c r="E31" s="188">
        <v>-35136</v>
      </c>
      <c r="F31" s="188">
        <v>-29839</v>
      </c>
      <c r="G31" s="188">
        <v>-31091</v>
      </c>
      <c r="H31" s="189">
        <f t="shared" ref="H31:H37" si="54">SUM(D31:G31)</f>
        <v>-130739</v>
      </c>
      <c r="I31" s="188">
        <v>-29139</v>
      </c>
      <c r="J31" s="188">
        <v>-26162</v>
      </c>
      <c r="K31" s="188">
        <v>-21701</v>
      </c>
      <c r="L31" s="188">
        <v>-20630</v>
      </c>
      <c r="M31" s="189">
        <f t="shared" ref="M31:M37" si="55">SUM(I31:L31)</f>
        <v>-97632</v>
      </c>
      <c r="N31" s="188">
        <v>-20908</v>
      </c>
      <c r="O31" s="169">
        <v>-20688</v>
      </c>
      <c r="P31" s="205">
        <v>-18949</v>
      </c>
      <c r="Q31" s="205">
        <v>-20276.176004000401</v>
      </c>
      <c r="R31" s="189">
        <f t="shared" ref="R31:R37" si="56">SUM(N31:Q31)</f>
        <v>-80821.176004000401</v>
      </c>
      <c r="S31" s="205">
        <v>-18087.443204609401</v>
      </c>
      <c r="T31" s="205">
        <v>-15375.981862866</v>
      </c>
    </row>
    <row r="32" spans="2:20">
      <c r="B32" s="109" t="s">
        <v>124</v>
      </c>
      <c r="C32" s="16"/>
      <c r="D32" s="190">
        <f>D30+D31</f>
        <v>6342</v>
      </c>
      <c r="E32" s="190">
        <f t="shared" ref="E32:Q32" si="57">E30+E31</f>
        <v>4804</v>
      </c>
      <c r="F32" s="190">
        <f t="shared" si="57"/>
        <v>4524</v>
      </c>
      <c r="G32" s="190">
        <f t="shared" si="57"/>
        <v>1773</v>
      </c>
      <c r="H32" s="191">
        <f t="shared" si="54"/>
        <v>17443</v>
      </c>
      <c r="I32" s="190">
        <f t="shared" si="57"/>
        <v>5206</v>
      </c>
      <c r="J32" s="190">
        <f t="shared" si="57"/>
        <v>2918</v>
      </c>
      <c r="K32" s="190">
        <f t="shared" si="57"/>
        <v>3026</v>
      </c>
      <c r="L32" s="190">
        <f t="shared" si="57"/>
        <v>3309</v>
      </c>
      <c r="M32" s="191">
        <f t="shared" si="55"/>
        <v>14459</v>
      </c>
      <c r="N32" s="190">
        <f t="shared" si="57"/>
        <v>4075</v>
      </c>
      <c r="O32" s="170">
        <f t="shared" si="57"/>
        <v>2609</v>
      </c>
      <c r="P32" s="170">
        <f t="shared" si="57"/>
        <v>3535</v>
      </c>
      <c r="Q32" s="170">
        <f t="shared" si="57"/>
        <v>3082.5234559995879</v>
      </c>
      <c r="R32" s="191">
        <f t="shared" si="56"/>
        <v>13301.523455999588</v>
      </c>
      <c r="S32" s="170">
        <f t="shared" ref="S32" si="58">S30+S31</f>
        <v>2508.7998877825012</v>
      </c>
      <c r="T32" s="170">
        <v>2294.9744310304959</v>
      </c>
    </row>
    <row r="33" spans="2:20">
      <c r="B33" s="72" t="s">
        <v>125</v>
      </c>
      <c r="C33" s="8"/>
      <c r="D33" s="188">
        <v>-4593</v>
      </c>
      <c r="E33" s="188">
        <v>-4498</v>
      </c>
      <c r="F33" s="188">
        <v>-5116</v>
      </c>
      <c r="G33" s="188">
        <v>-3797</v>
      </c>
      <c r="H33" s="189">
        <f t="shared" si="54"/>
        <v>-18004</v>
      </c>
      <c r="I33" s="188">
        <v>-4426</v>
      </c>
      <c r="J33" s="188">
        <v>-5359</v>
      </c>
      <c r="K33" s="188">
        <v>-4538</v>
      </c>
      <c r="L33" s="188">
        <v>-8069</v>
      </c>
      <c r="M33" s="189">
        <f t="shared" si="55"/>
        <v>-22392</v>
      </c>
      <c r="N33" s="188">
        <v>-3641</v>
      </c>
      <c r="O33" s="169">
        <v>-4305</v>
      </c>
      <c r="P33" s="205">
        <v>-4122</v>
      </c>
      <c r="Q33" s="205">
        <v>-4796.031606474</v>
      </c>
      <c r="R33" s="189">
        <f t="shared" si="56"/>
        <v>-16864.031606474</v>
      </c>
      <c r="S33" s="205">
        <v>-3676.9531446485998</v>
      </c>
      <c r="T33" s="205">
        <v>-3970.9240517307999</v>
      </c>
    </row>
    <row r="34" spans="2:20">
      <c r="B34" s="109" t="s">
        <v>126</v>
      </c>
      <c r="C34" s="16"/>
      <c r="D34" s="190">
        <f t="shared" ref="D34:Q34" si="59">D32+D33</f>
        <v>1749</v>
      </c>
      <c r="E34" s="190">
        <f t="shared" si="59"/>
        <v>306</v>
      </c>
      <c r="F34" s="190">
        <f t="shared" si="59"/>
        <v>-592</v>
      </c>
      <c r="G34" s="190">
        <f t="shared" si="59"/>
        <v>-2024</v>
      </c>
      <c r="H34" s="191">
        <f t="shared" si="54"/>
        <v>-561</v>
      </c>
      <c r="I34" s="190">
        <f t="shared" si="59"/>
        <v>780</v>
      </c>
      <c r="J34" s="190">
        <f t="shared" si="59"/>
        <v>-2441</v>
      </c>
      <c r="K34" s="190">
        <f t="shared" si="59"/>
        <v>-1512</v>
      </c>
      <c r="L34" s="190">
        <f t="shared" si="59"/>
        <v>-4760</v>
      </c>
      <c r="M34" s="191">
        <f t="shared" si="55"/>
        <v>-7933</v>
      </c>
      <c r="N34" s="190">
        <f t="shared" si="59"/>
        <v>434</v>
      </c>
      <c r="O34" s="170">
        <f t="shared" si="59"/>
        <v>-1696</v>
      </c>
      <c r="P34" s="170">
        <f t="shared" si="59"/>
        <v>-587</v>
      </c>
      <c r="Q34" s="170">
        <f t="shared" si="59"/>
        <v>-1713.5081504744121</v>
      </c>
      <c r="R34" s="191">
        <f t="shared" si="56"/>
        <v>-3562.5081504744121</v>
      </c>
      <c r="S34" s="170">
        <f t="shared" ref="S34" si="60">S32+S33</f>
        <v>-1168.1532568660987</v>
      </c>
      <c r="T34" s="170">
        <v>-1675.949620700304</v>
      </c>
    </row>
    <row r="35" spans="2:20">
      <c r="B35" s="34"/>
      <c r="C35" s="7"/>
      <c r="D35" s="194"/>
      <c r="E35" s="194"/>
      <c r="F35" s="194"/>
      <c r="G35" s="194"/>
      <c r="H35" s="195"/>
      <c r="I35" s="244"/>
      <c r="J35" s="244"/>
      <c r="K35" s="244"/>
      <c r="L35" s="244"/>
      <c r="M35" s="195"/>
      <c r="N35" s="244"/>
      <c r="O35" s="244"/>
      <c r="P35" s="245"/>
      <c r="Q35" s="245"/>
      <c r="R35" s="195"/>
      <c r="S35" s="245"/>
      <c r="T35" s="245"/>
    </row>
    <row r="36" spans="2:20">
      <c r="B36" s="34" t="s">
        <v>10</v>
      </c>
      <c r="C36" s="7"/>
      <c r="D36" s="194">
        <f>D34+D37</f>
        <v>3964</v>
      </c>
      <c r="E36" s="194">
        <f t="shared" ref="E36:P36" si="61">E34+E37</f>
        <v>2513</v>
      </c>
      <c r="F36" s="194">
        <f t="shared" si="61"/>
        <v>1682</v>
      </c>
      <c r="G36" s="194">
        <f t="shared" si="61"/>
        <v>272</v>
      </c>
      <c r="H36" s="189">
        <f t="shared" si="54"/>
        <v>8431</v>
      </c>
      <c r="I36" s="194">
        <f t="shared" si="61"/>
        <v>2853</v>
      </c>
      <c r="J36" s="194">
        <f t="shared" si="61"/>
        <v>-292</v>
      </c>
      <c r="K36" s="194">
        <f t="shared" si="61"/>
        <v>343</v>
      </c>
      <c r="L36" s="194">
        <f t="shared" si="61"/>
        <v>-3071</v>
      </c>
      <c r="M36" s="189">
        <f t="shared" si="55"/>
        <v>-167</v>
      </c>
      <c r="N36" s="194">
        <f t="shared" si="61"/>
        <v>2077</v>
      </c>
      <c r="O36" s="196">
        <f t="shared" si="61"/>
        <v>-166</v>
      </c>
      <c r="P36" s="196">
        <f t="shared" si="61"/>
        <v>1053</v>
      </c>
      <c r="Q36" s="196">
        <v>-138.01094191920311</v>
      </c>
      <c r="R36" s="189">
        <f t="shared" si="56"/>
        <v>2825.9890580807969</v>
      </c>
      <c r="S36" s="196">
        <v>489.67412549769938</v>
      </c>
      <c r="T36" s="196">
        <v>5.6115240970970035</v>
      </c>
    </row>
    <row r="37" spans="2:20">
      <c r="B37" s="34" t="s">
        <v>139</v>
      </c>
      <c r="C37" s="7"/>
      <c r="D37" s="194">
        <v>2215</v>
      </c>
      <c r="E37" s="194">
        <v>2207</v>
      </c>
      <c r="F37" s="194">
        <v>2274</v>
      </c>
      <c r="G37" s="194">
        <v>2296</v>
      </c>
      <c r="H37" s="189">
        <f t="shared" si="54"/>
        <v>8992</v>
      </c>
      <c r="I37" s="194">
        <v>2073</v>
      </c>
      <c r="J37" s="194">
        <v>2149</v>
      </c>
      <c r="K37" s="194">
        <v>1855</v>
      </c>
      <c r="L37" s="194">
        <v>1689</v>
      </c>
      <c r="M37" s="189">
        <f t="shared" si="55"/>
        <v>7766</v>
      </c>
      <c r="N37" s="194">
        <v>1643</v>
      </c>
      <c r="O37" s="169">
        <v>1530</v>
      </c>
      <c r="P37" s="205">
        <v>1640</v>
      </c>
      <c r="Q37" s="205">
        <v>1575.4972085551999</v>
      </c>
      <c r="R37" s="189">
        <f t="shared" si="56"/>
        <v>6388.4972085551999</v>
      </c>
      <c r="S37" s="205">
        <v>1657.8273823637981</v>
      </c>
      <c r="T37" s="205">
        <v>1681.5611447974022</v>
      </c>
    </row>
    <row r="38" spans="2:20">
      <c r="B38" s="34"/>
      <c r="C38" s="34"/>
      <c r="D38" s="192"/>
      <c r="E38" s="192"/>
      <c r="F38" s="192"/>
      <c r="G38" s="192"/>
      <c r="H38" s="193"/>
      <c r="I38" s="192"/>
      <c r="J38" s="192"/>
      <c r="K38" s="192"/>
      <c r="L38" s="192"/>
      <c r="M38" s="193"/>
      <c r="N38" s="5"/>
      <c r="O38" s="137"/>
      <c r="P38" s="205"/>
      <c r="Q38" s="205"/>
      <c r="R38" s="193"/>
      <c r="S38" s="205"/>
      <c r="T38" s="205"/>
    </row>
    <row r="39" spans="2:20">
      <c r="B39" s="34" t="s">
        <v>142</v>
      </c>
      <c r="C39" s="34"/>
      <c r="D39" s="161">
        <f t="shared" ref="D39:Q39" si="62">D36/D30</f>
        <v>9.6647567962940384E-2</v>
      </c>
      <c r="E39" s="161">
        <f t="shared" si="62"/>
        <v>6.2919379068602899E-2</v>
      </c>
      <c r="F39" s="161">
        <f t="shared" si="62"/>
        <v>4.8947996391467567E-2</v>
      </c>
      <c r="G39" s="161">
        <f t="shared" si="62"/>
        <v>8.2765335929892887E-3</v>
      </c>
      <c r="H39" s="162">
        <f t="shared" si="62"/>
        <v>5.6896249207056188E-2</v>
      </c>
      <c r="I39" s="161">
        <f t="shared" si="62"/>
        <v>8.3068860096083857E-2</v>
      </c>
      <c r="J39" s="161">
        <f t="shared" si="62"/>
        <v>-1.0041265474552957E-2</v>
      </c>
      <c r="K39" s="161">
        <f t="shared" si="62"/>
        <v>1.3871476523638128E-2</v>
      </c>
      <c r="L39" s="161">
        <f t="shared" si="62"/>
        <v>-0.12828438948995363</v>
      </c>
      <c r="M39" s="162">
        <f t="shared" si="62"/>
        <v>-1.4898609165767099E-3</v>
      </c>
      <c r="N39" s="161">
        <f t="shared" si="62"/>
        <v>8.3136532842332786E-2</v>
      </c>
      <c r="O39" s="93">
        <f t="shared" si="62"/>
        <v>-7.125380950336953E-3</v>
      </c>
      <c r="P39" s="93">
        <f t="shared" si="62"/>
        <v>4.6833303682618753E-2</v>
      </c>
      <c r="Q39" s="93">
        <f t="shared" si="62"/>
        <v>-5.9083315899301856E-3</v>
      </c>
      <c r="R39" s="162">
        <f t="shared" ref="R39:T39" si="63">R36/R30</f>
        <v>3.0024521972850746E-2</v>
      </c>
      <c r="S39" s="93">
        <f t="shared" si="63"/>
        <v>2.3774924548185264E-2</v>
      </c>
      <c r="T39" s="93">
        <f t="shared" si="63"/>
        <v>3.1755633389434672E-4</v>
      </c>
    </row>
    <row r="40" spans="2:20">
      <c r="B40" s="214"/>
      <c r="D40" s="158"/>
      <c r="E40" s="158"/>
      <c r="F40" s="158"/>
      <c r="G40" s="158"/>
      <c r="H40" s="158"/>
      <c r="I40" s="158"/>
      <c r="J40" s="158"/>
      <c r="K40" s="158"/>
      <c r="L40" s="158"/>
      <c r="M40" s="158"/>
      <c r="N40" s="158"/>
      <c r="O40" s="165"/>
      <c r="P40" s="165"/>
      <c r="Q40" s="165"/>
      <c r="R40" s="158"/>
      <c r="S40" s="165"/>
      <c r="T40" s="165"/>
    </row>
    <row r="41" spans="2:20">
      <c r="B41" s="214"/>
      <c r="D41" s="172"/>
      <c r="E41" s="172"/>
      <c r="F41" s="172"/>
      <c r="G41" s="172"/>
      <c r="H41" s="172"/>
      <c r="I41" s="172"/>
      <c r="J41" s="172"/>
      <c r="K41" s="172"/>
      <c r="L41" s="172"/>
      <c r="M41" s="172"/>
      <c r="N41" s="172"/>
      <c r="O41" s="165"/>
      <c r="P41" s="165"/>
      <c r="Q41" s="165"/>
      <c r="R41" s="172"/>
      <c r="S41" s="165"/>
      <c r="T41" s="165"/>
    </row>
    <row r="42" spans="2:20">
      <c r="B42" s="39" t="s">
        <v>173</v>
      </c>
      <c r="D42" s="172"/>
      <c r="E42" s="172"/>
      <c r="F42" s="172"/>
      <c r="G42" s="172"/>
      <c r="H42" s="172"/>
      <c r="I42" s="172"/>
      <c r="J42" s="172"/>
      <c r="K42" s="172"/>
      <c r="L42" s="172"/>
      <c r="M42" s="172"/>
      <c r="N42" s="172"/>
      <c r="O42" s="165"/>
      <c r="P42" s="165"/>
      <c r="Q42" s="165"/>
      <c r="R42" s="172"/>
      <c r="S42" s="165"/>
      <c r="T42" s="165"/>
    </row>
    <row r="43" spans="2:20">
      <c r="B43" s="214"/>
      <c r="D43" s="172"/>
      <c r="E43" s="172"/>
      <c r="F43" s="172"/>
      <c r="G43" s="172"/>
      <c r="H43" s="172"/>
      <c r="I43" s="172"/>
      <c r="J43" s="172"/>
      <c r="K43" s="172"/>
      <c r="L43" s="172"/>
      <c r="M43" s="172"/>
      <c r="N43" s="172"/>
      <c r="O43" s="165"/>
      <c r="P43" s="165"/>
      <c r="Q43" s="165"/>
      <c r="R43" s="172"/>
      <c r="S43" s="165"/>
      <c r="T43" s="165"/>
    </row>
    <row r="44" spans="2:20">
      <c r="B44" s="72" t="s">
        <v>122</v>
      </c>
      <c r="C44" s="8"/>
      <c r="D44" s="188">
        <v>26329.722632530087</v>
      </c>
      <c r="E44" s="188">
        <v>29166.717367469915</v>
      </c>
      <c r="F44" s="188">
        <v>26152.559999999998</v>
      </c>
      <c r="G44" s="188">
        <v>27578</v>
      </c>
      <c r="H44" s="189">
        <f>SUM(D44:G44)</f>
        <v>109227</v>
      </c>
      <c r="I44" s="188">
        <v>24558</v>
      </c>
      <c r="J44" s="188">
        <v>27673</v>
      </c>
      <c r="K44" s="188">
        <v>33702</v>
      </c>
      <c r="L44" s="188">
        <v>25933</v>
      </c>
      <c r="M44" s="189">
        <f>SUM(I44:L44)</f>
        <v>111866</v>
      </c>
      <c r="N44" s="188">
        <v>18248</v>
      </c>
      <c r="O44" s="169">
        <v>17343</v>
      </c>
      <c r="P44" s="205">
        <v>18607</v>
      </c>
      <c r="Q44" s="205">
        <v>19165.305918719896</v>
      </c>
      <c r="R44" s="189">
        <f>SUM(N44:Q44)</f>
        <v>73363.305918719896</v>
      </c>
      <c r="S44" s="205">
        <v>15522.7445361439</v>
      </c>
      <c r="T44" s="205">
        <v>10814.963472200898</v>
      </c>
    </row>
    <row r="45" spans="2:20">
      <c r="B45" s="72" t="s">
        <v>123</v>
      </c>
      <c r="C45" s="8"/>
      <c r="D45" s="188">
        <v>-19881.336340646274</v>
      </c>
      <c r="E45" s="188">
        <v>-22326.881761680444</v>
      </c>
      <c r="F45" s="188">
        <v>-19821.753360710176</v>
      </c>
      <c r="G45" s="188">
        <v>-21678.371010707615</v>
      </c>
      <c r="H45" s="189">
        <f t="shared" ref="H45:H51" si="64">SUM(D45:G45)</f>
        <v>-83708.342473744517</v>
      </c>
      <c r="I45" s="188">
        <v>-18549.803206668345</v>
      </c>
      <c r="J45" s="188">
        <v>-20816.818824189762</v>
      </c>
      <c r="K45" s="188">
        <v>-23763.065556281577</v>
      </c>
      <c r="L45" s="188">
        <v>-19705.301493676881</v>
      </c>
      <c r="M45" s="189">
        <f t="shared" ref="M45:M51" si="65">SUM(I45:L45)</f>
        <v>-82834.989080816566</v>
      </c>
      <c r="N45" s="188">
        <v>-14774.361941296782</v>
      </c>
      <c r="O45" s="169">
        <v>-14524.638058703218</v>
      </c>
      <c r="P45" s="205">
        <v>-15360</v>
      </c>
      <c r="Q45" s="205">
        <v>-16375.817902442701</v>
      </c>
      <c r="R45" s="189">
        <f t="shared" ref="R45:R51" si="66">SUM(N45:Q45)</f>
        <v>-61034.817902442701</v>
      </c>
      <c r="S45" s="205">
        <v>-12767.028800947801</v>
      </c>
      <c r="T45" s="205">
        <v>-8471.8477692793986</v>
      </c>
    </row>
    <row r="46" spans="2:20">
      <c r="B46" s="109" t="s">
        <v>124</v>
      </c>
      <c r="C46" s="16"/>
      <c r="D46" s="190">
        <f>D44+D45</f>
        <v>6448.3862918838131</v>
      </c>
      <c r="E46" s="190">
        <f t="shared" ref="E46" si="67">E44+E45</f>
        <v>6839.8356057894707</v>
      </c>
      <c r="F46" s="190">
        <f t="shared" ref="F46" si="68">F44+F45</f>
        <v>6330.8066392898218</v>
      </c>
      <c r="G46" s="190">
        <f t="shared" ref="G46" si="69">G44+G45</f>
        <v>5899.6289892923851</v>
      </c>
      <c r="H46" s="191">
        <f t="shared" si="64"/>
        <v>25518.657526255491</v>
      </c>
      <c r="I46" s="190">
        <f t="shared" ref="I46" si="70">I44+I45</f>
        <v>6008.1967933316555</v>
      </c>
      <c r="J46" s="190">
        <f t="shared" ref="J46" si="71">J44+J45</f>
        <v>6856.1811758102376</v>
      </c>
      <c r="K46" s="190">
        <f t="shared" ref="K46" si="72">K44+K45</f>
        <v>9938.9344437184227</v>
      </c>
      <c r="L46" s="190">
        <f t="shared" ref="L46" si="73">L44+L45</f>
        <v>6227.6985063231186</v>
      </c>
      <c r="M46" s="191">
        <f t="shared" si="65"/>
        <v>29031.010919183434</v>
      </c>
      <c r="N46" s="190">
        <f t="shared" ref="N46:Q46" si="74">N44+N45</f>
        <v>3473.6380587032181</v>
      </c>
      <c r="O46" s="170">
        <f t="shared" si="74"/>
        <v>2818.3619412967819</v>
      </c>
      <c r="P46" s="170">
        <f t="shared" si="74"/>
        <v>3247</v>
      </c>
      <c r="Q46" s="170">
        <f t="shared" si="74"/>
        <v>2789.4880162771951</v>
      </c>
      <c r="R46" s="191">
        <f t="shared" si="66"/>
        <v>12328.488016277195</v>
      </c>
      <c r="S46" s="170">
        <f t="shared" ref="S46" si="75">S44+S45</f>
        <v>2755.7157351960996</v>
      </c>
      <c r="T46" s="170">
        <v>2343.1157029214992</v>
      </c>
    </row>
    <row r="47" spans="2:20">
      <c r="B47" s="72" t="s">
        <v>125</v>
      </c>
      <c r="C47" s="8"/>
      <c r="D47" s="188">
        <v>-1594.6927127124636</v>
      </c>
      <c r="E47" s="188">
        <v>-1975.9610167243907</v>
      </c>
      <c r="F47" s="188">
        <v>-1556.2775238067397</v>
      </c>
      <c r="G47" s="188">
        <v>-1742.1633904684127</v>
      </c>
      <c r="H47" s="189">
        <f t="shared" si="64"/>
        <v>-6869.0946437120074</v>
      </c>
      <c r="I47" s="188">
        <v>-1833.0538141081593</v>
      </c>
      <c r="J47" s="188">
        <v>-1760.9260298506576</v>
      </c>
      <c r="K47" s="188">
        <v>-1786.1723769903949</v>
      </c>
      <c r="L47" s="188">
        <v>-1455.3717457689861</v>
      </c>
      <c r="M47" s="189">
        <f t="shared" si="65"/>
        <v>-6835.5239667181977</v>
      </c>
      <c r="N47" s="188">
        <v>-1143.8700890319687</v>
      </c>
      <c r="O47" s="169">
        <v>-1225.1299109680313</v>
      </c>
      <c r="P47" s="205">
        <v>-1194</v>
      </c>
      <c r="Q47" s="205">
        <v>-1281.4232661674996</v>
      </c>
      <c r="R47" s="189">
        <f t="shared" si="66"/>
        <v>-4844.4232661674996</v>
      </c>
      <c r="S47" s="205">
        <v>-1197.3555600683001</v>
      </c>
      <c r="T47" s="205">
        <v>-806.52982303599993</v>
      </c>
    </row>
    <row r="48" spans="2:20">
      <c r="B48" s="109" t="s">
        <v>126</v>
      </c>
      <c r="C48" s="16"/>
      <c r="D48" s="190">
        <f>D46+D47</f>
        <v>4853.6935791713495</v>
      </c>
      <c r="E48" s="190">
        <f t="shared" ref="E48" si="76">E46+E47</f>
        <v>4863.8745890650798</v>
      </c>
      <c r="F48" s="190">
        <f t="shared" ref="F48" si="77">F46+F47</f>
        <v>4774.529115483082</v>
      </c>
      <c r="G48" s="190">
        <f t="shared" ref="G48" si="78">G46+G47</f>
        <v>4157.465598823972</v>
      </c>
      <c r="H48" s="191">
        <f t="shared" si="64"/>
        <v>18649.562882543483</v>
      </c>
      <c r="I48" s="190">
        <f t="shared" ref="I48" si="79">I46+I47</f>
        <v>4175.1429792234958</v>
      </c>
      <c r="J48" s="190">
        <f t="shared" ref="J48" si="80">J46+J47</f>
        <v>5095.2551459595797</v>
      </c>
      <c r="K48" s="190">
        <f t="shared" ref="K48" si="81">K46+K47</f>
        <v>8152.762066728028</v>
      </c>
      <c r="L48" s="190">
        <f t="shared" ref="L48" si="82">L46+L47</f>
        <v>4772.3267605541323</v>
      </c>
      <c r="M48" s="191">
        <f t="shared" si="65"/>
        <v>22195.486952465239</v>
      </c>
      <c r="N48" s="190">
        <f t="shared" ref="N48:Q48" si="83">N46+N47</f>
        <v>2329.7679696712494</v>
      </c>
      <c r="O48" s="170">
        <f t="shared" si="83"/>
        <v>1593.2320303287506</v>
      </c>
      <c r="P48" s="170">
        <f t="shared" si="83"/>
        <v>2053</v>
      </c>
      <c r="Q48" s="170">
        <f t="shared" si="83"/>
        <v>1508.0647501096955</v>
      </c>
      <c r="R48" s="191">
        <f t="shared" si="66"/>
        <v>7484.0647501096955</v>
      </c>
      <c r="S48" s="170">
        <f t="shared" ref="S48" si="84">S46+S47</f>
        <v>1558.3601751277995</v>
      </c>
      <c r="T48" s="170">
        <v>1536.5858798854993</v>
      </c>
    </row>
    <row r="49" spans="2:21">
      <c r="B49" s="34"/>
      <c r="C49" s="7"/>
      <c r="D49" s="194"/>
      <c r="E49" s="194"/>
      <c r="F49" s="194"/>
      <c r="G49" s="194"/>
      <c r="H49" s="195"/>
      <c r="I49" s="244"/>
      <c r="J49" s="244"/>
      <c r="K49" s="244"/>
      <c r="L49" s="244"/>
      <c r="M49" s="195"/>
      <c r="N49" s="244"/>
      <c r="O49" s="151"/>
      <c r="P49" s="245"/>
      <c r="Q49" s="245"/>
      <c r="R49" s="195"/>
      <c r="S49" s="245"/>
      <c r="T49" s="245"/>
      <c r="U49" s="9"/>
    </row>
    <row r="50" spans="2:21">
      <c r="B50" s="34" t="s">
        <v>10</v>
      </c>
      <c r="C50" s="7"/>
      <c r="D50" s="194">
        <f>D48+D51</f>
        <v>6248.6935791713495</v>
      </c>
      <c r="E50" s="194">
        <f t="shared" ref="E50:N50" si="85">E48+E51</f>
        <v>6554.8745890650798</v>
      </c>
      <c r="F50" s="194">
        <f t="shared" si="85"/>
        <v>5327.529115483082</v>
      </c>
      <c r="G50" s="194">
        <f t="shared" si="85"/>
        <v>7287.465598823972</v>
      </c>
      <c r="H50" s="189">
        <f t="shared" si="64"/>
        <v>25418.562882543483</v>
      </c>
      <c r="I50" s="194">
        <f t="shared" si="85"/>
        <v>6089.1429792234958</v>
      </c>
      <c r="J50" s="194">
        <f t="shared" si="85"/>
        <v>6654.2551459595797</v>
      </c>
      <c r="K50" s="194">
        <f t="shared" si="85"/>
        <v>10241.762066728028</v>
      </c>
      <c r="L50" s="194">
        <f t="shared" si="85"/>
        <v>6133.5535480848785</v>
      </c>
      <c r="M50" s="189">
        <f t="shared" si="65"/>
        <v>29118.713739995983</v>
      </c>
      <c r="N50" s="194">
        <f t="shared" si="85"/>
        <v>3282.6199127583113</v>
      </c>
      <c r="O50" s="196">
        <f>O48+O51</f>
        <v>2520.8760802767883</v>
      </c>
      <c r="P50" s="196">
        <f>P48+P51</f>
        <v>2968.3144313257999</v>
      </c>
      <c r="Q50" s="205">
        <v>2474.7624902545012</v>
      </c>
      <c r="R50" s="189">
        <f t="shared" si="66"/>
        <v>11246.572914615401</v>
      </c>
      <c r="S50" s="205">
        <v>2203.8639159533004</v>
      </c>
      <c r="T50" s="205">
        <v>2419.9322391874002</v>
      </c>
    </row>
    <row r="51" spans="2:21">
      <c r="B51" s="34" t="s">
        <v>139</v>
      </c>
      <c r="C51" s="7"/>
      <c r="D51" s="194">
        <v>1395</v>
      </c>
      <c r="E51" s="194">
        <v>1691</v>
      </c>
      <c r="F51" s="194">
        <v>553</v>
      </c>
      <c r="G51" s="194">
        <v>3130</v>
      </c>
      <c r="H51" s="189">
        <f t="shared" si="64"/>
        <v>6769</v>
      </c>
      <c r="I51" s="194">
        <v>1914</v>
      </c>
      <c r="J51" s="194">
        <v>1559</v>
      </c>
      <c r="K51" s="194">
        <v>2089</v>
      </c>
      <c r="L51" s="194">
        <v>1361.2267875307459</v>
      </c>
      <c r="M51" s="189">
        <f t="shared" si="65"/>
        <v>6923.2267875307462</v>
      </c>
      <c r="N51" s="194">
        <v>952.85194308706195</v>
      </c>
      <c r="O51" s="169">
        <v>927.64404994803795</v>
      </c>
      <c r="P51" s="205">
        <v>915.31443132580011</v>
      </c>
      <c r="Q51" s="205">
        <v>966.69774014480026</v>
      </c>
      <c r="R51" s="189">
        <f t="shared" si="66"/>
        <v>3762.5081645057003</v>
      </c>
      <c r="S51" s="205">
        <v>645.50374082550093</v>
      </c>
      <c r="T51" s="205">
        <v>883.34635930189893</v>
      </c>
    </row>
    <row r="52" spans="2:21">
      <c r="B52" s="34"/>
      <c r="C52" s="34"/>
      <c r="D52" s="192"/>
      <c r="E52" s="192"/>
      <c r="F52" s="192"/>
      <c r="G52" s="192"/>
      <c r="H52" s="193"/>
      <c r="I52" s="192"/>
      <c r="J52" s="192"/>
      <c r="K52" s="192"/>
      <c r="L52" s="192"/>
      <c r="M52" s="193"/>
      <c r="N52" s="5"/>
      <c r="O52" s="165"/>
      <c r="P52" s="205"/>
      <c r="Q52" s="205"/>
      <c r="R52" s="193"/>
      <c r="S52" s="205"/>
      <c r="T52" s="205"/>
    </row>
    <row r="53" spans="2:21">
      <c r="B53" s="34" t="s">
        <v>142</v>
      </c>
      <c r="C53" s="34"/>
      <c r="D53" s="161">
        <f t="shared" ref="D53:Q53" si="86">D50/D44</f>
        <v>0.23732470206317921</v>
      </c>
      <c r="E53" s="161">
        <f t="shared" si="86"/>
        <v>0.22473816667404031</v>
      </c>
      <c r="F53" s="161">
        <f t="shared" si="86"/>
        <v>0.20370966037294561</v>
      </c>
      <c r="G53" s="161">
        <f t="shared" si="86"/>
        <v>0.26424924210689577</v>
      </c>
      <c r="H53" s="162">
        <f t="shared" si="86"/>
        <v>0.23271318339369829</v>
      </c>
      <c r="I53" s="161">
        <f t="shared" si="86"/>
        <v>0.24794946572292106</v>
      </c>
      <c r="J53" s="161">
        <f t="shared" si="86"/>
        <v>0.24046020113321936</v>
      </c>
      <c r="K53" s="161">
        <f t="shared" si="86"/>
        <v>0.30389181848934865</v>
      </c>
      <c r="L53" s="161">
        <f t="shared" si="86"/>
        <v>0.23651538765607058</v>
      </c>
      <c r="M53" s="162">
        <f t="shared" si="86"/>
        <v>0.26029994582800836</v>
      </c>
      <c r="N53" s="161">
        <f t="shared" si="86"/>
        <v>0.17988929815641777</v>
      </c>
      <c r="O53" s="93">
        <f t="shared" si="86"/>
        <v>0.14535409561649013</v>
      </c>
      <c r="P53" s="93">
        <f t="shared" si="86"/>
        <v>0.15952676043025743</v>
      </c>
      <c r="Q53" s="93">
        <f t="shared" si="86"/>
        <v>0.12912721042648495</v>
      </c>
      <c r="R53" s="162">
        <f t="shared" ref="R53:T53" si="87">R50/R44</f>
        <v>0.15329970172112495</v>
      </c>
      <c r="S53" s="93">
        <f t="shared" si="87"/>
        <v>0.14197643405273586</v>
      </c>
      <c r="T53" s="93">
        <f t="shared" si="87"/>
        <v>0.22375778202188715</v>
      </c>
    </row>
    <row r="54" spans="2:21">
      <c r="B54" s="230" t="s">
        <v>174</v>
      </c>
    </row>
    <row r="55" spans="2:21">
      <c r="B55" s="242" t="s">
        <v>243</v>
      </c>
    </row>
  </sheetData>
  <hyperlinks>
    <hyperlink ref="B1" location="SMSAAM!A1" display="INICIO"/>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2"/>
  <sheetViews>
    <sheetView showGridLines="0" zoomScale="85" zoomScaleNormal="85" workbookViewId="0">
      <pane xSplit="2" ySplit="1" topLeftCell="C2" activePane="bottomRight" state="frozen"/>
      <selection activeCell="L23" sqref="L23:L24"/>
      <selection pane="topRight" activeCell="L23" sqref="L23:L24"/>
      <selection pane="bottomLeft" activeCell="L23" sqref="L23:L24"/>
      <selection pane="bottomRight" activeCell="B1" sqref="B1"/>
    </sheetView>
  </sheetViews>
  <sheetFormatPr baseColWidth="10" defaultRowHeight="15" outlineLevelCol="1"/>
  <cols>
    <col min="1" max="1" width="5.7109375" style="1" customWidth="1"/>
    <col min="2" max="2" width="25.85546875" style="34" bestFit="1" customWidth="1"/>
    <col min="3" max="6" width="0" style="15" hidden="1" customWidth="1" outlineLevel="1"/>
    <col min="7" max="7" width="11.42578125" style="15" collapsed="1"/>
    <col min="8" max="11" width="0" style="15" hidden="1" customWidth="1" outlineLevel="1"/>
    <col min="12" max="12" width="11.42578125" style="15" collapsed="1"/>
    <col min="13" max="13" width="11.42578125" style="15"/>
    <col min="14" max="15" width="11.42578125" style="138"/>
    <col min="16" max="16384" width="11.42578125" style="1"/>
  </cols>
  <sheetData>
    <row r="1" spans="1:19">
      <c r="B1" s="129" t="s">
        <v>88</v>
      </c>
      <c r="C1" s="43" t="s">
        <v>1</v>
      </c>
      <c r="D1" s="43" t="s">
        <v>2</v>
      </c>
      <c r="E1" s="43" t="s">
        <v>3</v>
      </c>
      <c r="F1" s="43" t="s">
        <v>4</v>
      </c>
      <c r="G1" s="44">
        <v>2014</v>
      </c>
      <c r="H1" s="43" t="s">
        <v>5</v>
      </c>
      <c r="I1" s="43" t="s">
        <v>6</v>
      </c>
      <c r="J1" s="43" t="s">
        <v>7</v>
      </c>
      <c r="K1" s="43" t="s">
        <v>8</v>
      </c>
      <c r="L1" s="44">
        <v>2015</v>
      </c>
      <c r="M1" s="43" t="s">
        <v>9</v>
      </c>
      <c r="N1" s="43" t="s">
        <v>61</v>
      </c>
      <c r="O1" s="43" t="s">
        <v>68</v>
      </c>
      <c r="P1" s="43" t="s">
        <v>69</v>
      </c>
      <c r="Q1" s="44">
        <v>2016</v>
      </c>
      <c r="R1" s="43" t="s">
        <v>210</v>
      </c>
      <c r="S1" s="43" t="s">
        <v>223</v>
      </c>
    </row>
    <row r="2" spans="1:19">
      <c r="A2" s="235"/>
      <c r="B2" s="79" t="s">
        <v>182</v>
      </c>
      <c r="C2" s="77"/>
      <c r="D2" s="77"/>
      <c r="E2" s="77"/>
      <c r="F2" s="77"/>
      <c r="G2" s="77"/>
      <c r="H2" s="77"/>
      <c r="I2" s="77"/>
      <c r="J2" s="77"/>
      <c r="K2" s="77"/>
      <c r="L2" s="155"/>
      <c r="M2" s="77"/>
      <c r="P2" s="138"/>
      <c r="Q2" s="155"/>
      <c r="R2" s="138"/>
      <c r="S2" s="138"/>
    </row>
    <row r="3" spans="1:19">
      <c r="A3" s="236"/>
      <c r="B3" s="71"/>
      <c r="C3" s="77"/>
      <c r="D3" s="77"/>
      <c r="E3" s="77"/>
      <c r="F3" s="77"/>
      <c r="G3" s="77"/>
      <c r="H3" s="77"/>
      <c r="I3" s="77"/>
      <c r="J3" s="77"/>
      <c r="K3" s="77"/>
      <c r="L3" s="155"/>
      <c r="M3" s="77"/>
      <c r="P3" s="138"/>
      <c r="Q3" s="155"/>
      <c r="R3" s="138"/>
      <c r="S3" s="138"/>
    </row>
    <row r="4" spans="1:19">
      <c r="A4" s="36"/>
      <c r="B4" s="72" t="s">
        <v>166</v>
      </c>
      <c r="C4" s="77">
        <v>4478</v>
      </c>
      <c r="D4" s="77">
        <v>5260</v>
      </c>
      <c r="E4" s="77">
        <v>7032</v>
      </c>
      <c r="F4" s="77">
        <v>7241</v>
      </c>
      <c r="G4" s="156">
        <f>SUM(C4:F4)</f>
        <v>24011</v>
      </c>
      <c r="H4" s="77">
        <v>7163</v>
      </c>
      <c r="I4" s="77">
        <v>7546</v>
      </c>
      <c r="J4" s="77">
        <v>7511</v>
      </c>
      <c r="K4" s="77">
        <v>7311</v>
      </c>
      <c r="L4" s="156">
        <f t="shared" ref="L4:L6" si="0">SUM(H4:K4)</f>
        <v>29531</v>
      </c>
      <c r="M4" s="77">
        <v>7209</v>
      </c>
      <c r="N4" s="77">
        <v>7581</v>
      </c>
      <c r="O4" s="77">
        <v>7193</v>
      </c>
      <c r="P4" s="77">
        <v>7682</v>
      </c>
      <c r="Q4" s="156">
        <f>SUM(M4:P4)</f>
        <v>29665</v>
      </c>
      <c r="R4" s="77">
        <v>7119</v>
      </c>
      <c r="S4" s="77">
        <v>7178</v>
      </c>
    </row>
    <row r="5" spans="1:19">
      <c r="A5" s="36"/>
      <c r="B5" s="72" t="s">
        <v>167</v>
      </c>
      <c r="C5" s="77">
        <v>1888</v>
      </c>
      <c r="D5" s="77">
        <v>1785</v>
      </c>
      <c r="E5" s="77">
        <v>5803</v>
      </c>
      <c r="F5" s="77">
        <v>4696</v>
      </c>
      <c r="G5" s="156">
        <f t="shared" ref="G5:G6" si="1">SUM(C5:F5)</f>
        <v>14172</v>
      </c>
      <c r="H5" s="77">
        <v>5263</v>
      </c>
      <c r="I5" s="77">
        <v>5491</v>
      </c>
      <c r="J5" s="77">
        <v>5249</v>
      </c>
      <c r="K5" s="77">
        <v>5222</v>
      </c>
      <c r="L5" s="156">
        <f t="shared" si="0"/>
        <v>21225</v>
      </c>
      <c r="M5" s="77">
        <v>5605</v>
      </c>
      <c r="N5" s="77">
        <v>5802</v>
      </c>
      <c r="O5" s="77">
        <v>5708</v>
      </c>
      <c r="P5" s="77">
        <v>6599</v>
      </c>
      <c r="Q5" s="156">
        <f>SUM(M5:P5)</f>
        <v>23714</v>
      </c>
      <c r="R5" s="77">
        <v>6588</v>
      </c>
      <c r="S5" s="77">
        <v>6295</v>
      </c>
    </row>
    <row r="6" spans="1:19">
      <c r="A6" s="36"/>
      <c r="B6" s="72" t="s">
        <v>235</v>
      </c>
      <c r="C6" s="77">
        <v>11505.599999999999</v>
      </c>
      <c r="D6" s="77">
        <v>11805.35</v>
      </c>
      <c r="E6" s="77">
        <v>12226.39</v>
      </c>
      <c r="F6" s="77">
        <v>11732.83</v>
      </c>
      <c r="G6" s="156">
        <f t="shared" si="1"/>
        <v>47270.17</v>
      </c>
      <c r="H6" s="77">
        <v>11070.45</v>
      </c>
      <c r="I6" s="77">
        <v>10960.109999999999</v>
      </c>
      <c r="J6" s="77">
        <v>11399.67</v>
      </c>
      <c r="K6" s="77">
        <v>10767.74</v>
      </c>
      <c r="L6" s="156">
        <f t="shared" si="0"/>
        <v>44197.969999999994</v>
      </c>
      <c r="M6" s="77">
        <v>9657.8499999999985</v>
      </c>
      <c r="N6" s="77">
        <v>9509.1500000000015</v>
      </c>
      <c r="O6" s="77">
        <v>10164.849999999999</v>
      </c>
      <c r="P6" s="77">
        <v>10160.5</v>
      </c>
      <c r="Q6" s="156">
        <f>SUM(M6:P6)</f>
        <v>39492.35</v>
      </c>
      <c r="R6" s="77">
        <v>10376.050000000001</v>
      </c>
      <c r="S6" s="77">
        <v>9777.9500000000007</v>
      </c>
    </row>
    <row r="7" spans="1:19" s="214" customFormat="1">
      <c r="A7" s="36"/>
      <c r="B7" s="74"/>
      <c r="C7" s="77"/>
      <c r="D7" s="77"/>
      <c r="E7" s="77"/>
      <c r="F7" s="77"/>
      <c r="G7" s="77"/>
      <c r="H7" s="77"/>
      <c r="I7" s="77"/>
      <c r="J7" s="77"/>
      <c r="K7" s="77"/>
      <c r="L7" s="77"/>
      <c r="M7" s="77"/>
      <c r="N7" s="77"/>
      <c r="O7" s="77"/>
      <c r="P7" s="77"/>
      <c r="Q7" s="77"/>
      <c r="R7" s="77"/>
      <c r="S7" s="77"/>
    </row>
    <row r="8" spans="1:19" s="9" customFormat="1">
      <c r="A8" s="233"/>
      <c r="B8" s="229" t="s">
        <v>183</v>
      </c>
      <c r="C8" s="77"/>
      <c r="D8" s="77"/>
      <c r="E8" s="77"/>
      <c r="F8" s="77"/>
      <c r="G8" s="77"/>
      <c r="H8" s="77"/>
      <c r="I8" s="77"/>
      <c r="J8" s="77"/>
      <c r="K8" s="77"/>
      <c r="L8" s="77"/>
      <c r="M8" s="77"/>
      <c r="N8" s="77"/>
      <c r="O8" s="77"/>
      <c r="P8" s="77"/>
      <c r="Q8" s="77"/>
      <c r="R8" s="77"/>
      <c r="S8" s="77"/>
    </row>
    <row r="9" spans="1:19" s="9" customFormat="1">
      <c r="A9" s="233"/>
      <c r="B9" s="229" t="s">
        <v>169</v>
      </c>
      <c r="C9" s="77"/>
      <c r="D9" s="77"/>
      <c r="E9" s="77"/>
      <c r="F9" s="77"/>
      <c r="G9" s="77"/>
      <c r="H9" s="77"/>
      <c r="I9" s="77"/>
      <c r="J9" s="77"/>
      <c r="K9" s="77"/>
      <c r="L9" s="77"/>
      <c r="M9" s="77"/>
      <c r="N9" s="77"/>
      <c r="O9" s="77"/>
      <c r="P9" s="77"/>
      <c r="Q9" s="77"/>
      <c r="R9" s="77"/>
      <c r="S9" s="77"/>
    </row>
    <row r="10" spans="1:19" s="9" customFormat="1">
      <c r="A10" s="233"/>
      <c r="B10" s="230" t="s">
        <v>170</v>
      </c>
      <c r="C10" s="77"/>
      <c r="D10" s="77"/>
      <c r="E10" s="77"/>
      <c r="F10" s="77"/>
      <c r="G10" s="77"/>
      <c r="H10" s="77"/>
      <c r="I10" s="77"/>
      <c r="J10" s="77"/>
      <c r="K10" s="77"/>
      <c r="L10" s="77"/>
      <c r="M10" s="155"/>
      <c r="N10" s="151"/>
      <c r="O10" s="151"/>
      <c r="P10" s="151"/>
      <c r="Q10" s="77"/>
      <c r="R10" s="151"/>
      <c r="S10" s="151"/>
    </row>
    <row r="11" spans="1:19" s="9" customFormat="1">
      <c r="A11" s="28"/>
      <c r="B11" s="230" t="s">
        <v>244</v>
      </c>
      <c r="C11" s="77"/>
      <c r="D11" s="77"/>
      <c r="E11" s="77"/>
      <c r="F11" s="77"/>
      <c r="G11" s="77"/>
      <c r="H11" s="77"/>
      <c r="I11" s="77"/>
      <c r="J11" s="77"/>
      <c r="K11" s="77"/>
      <c r="L11" s="77"/>
      <c r="M11" s="155"/>
      <c r="N11" s="151"/>
      <c r="O11" s="151"/>
      <c r="P11" s="151"/>
      <c r="Q11" s="77"/>
      <c r="R11" s="151"/>
      <c r="S11" s="151"/>
    </row>
    <row r="12" spans="1:19" s="9" customFormat="1">
      <c r="A12" s="28"/>
      <c r="B12" s="78" t="s">
        <v>184</v>
      </c>
      <c r="C12" s="77"/>
      <c r="D12" s="77"/>
      <c r="E12" s="77"/>
      <c r="F12" s="77"/>
      <c r="G12" s="77"/>
      <c r="H12" s="77"/>
      <c r="I12" s="77"/>
      <c r="J12" s="77"/>
      <c r="K12" s="77"/>
      <c r="L12" s="77"/>
      <c r="M12" s="155"/>
      <c r="N12" s="151"/>
      <c r="O12" s="151"/>
      <c r="P12" s="151"/>
      <c r="Q12" s="77"/>
      <c r="R12" s="151"/>
      <c r="S12" s="151"/>
    </row>
    <row r="13" spans="1:19">
      <c r="A13" s="36"/>
      <c r="C13" s="158"/>
      <c r="D13" s="158"/>
      <c r="E13" s="158"/>
      <c r="F13" s="158"/>
      <c r="G13" s="158"/>
      <c r="H13" s="158"/>
      <c r="I13" s="158"/>
      <c r="J13" s="158"/>
      <c r="K13" s="158"/>
      <c r="L13" s="158"/>
      <c r="M13" s="158"/>
      <c r="N13" s="150"/>
      <c r="O13" s="150"/>
      <c r="P13" s="150"/>
      <c r="Q13" s="158"/>
      <c r="R13" s="150"/>
      <c r="S13" s="150"/>
    </row>
    <row r="14" spans="1:19">
      <c r="A14" s="42"/>
      <c r="B14" s="46" t="s">
        <v>185</v>
      </c>
      <c r="C14" s="155"/>
      <c r="D14" s="155"/>
      <c r="E14" s="155"/>
      <c r="F14" s="157"/>
      <c r="G14" s="157"/>
      <c r="H14" s="155"/>
      <c r="I14" s="155"/>
      <c r="J14" s="155"/>
      <c r="K14" s="155"/>
      <c r="L14" s="157"/>
      <c r="M14" s="155"/>
      <c r="N14" s="150"/>
      <c r="O14" s="150"/>
      <c r="P14" s="150"/>
      <c r="Q14" s="157"/>
      <c r="R14" s="150"/>
      <c r="S14" s="150"/>
    </row>
    <row r="15" spans="1:19">
      <c r="A15" s="36"/>
      <c r="B15" s="72" t="s">
        <v>186</v>
      </c>
      <c r="C15" s="158">
        <v>16951</v>
      </c>
      <c r="D15" s="158">
        <v>17895</v>
      </c>
      <c r="E15" s="158">
        <v>19464</v>
      </c>
      <c r="F15" s="159">
        <v>18430</v>
      </c>
      <c r="G15" s="160">
        <v>72740</v>
      </c>
      <c r="H15" s="158">
        <v>18873</v>
      </c>
      <c r="I15" s="158">
        <v>19110</v>
      </c>
      <c r="J15" s="158">
        <v>18769</v>
      </c>
      <c r="K15" s="158">
        <v>18356</v>
      </c>
      <c r="L15" s="160">
        <v>75108</v>
      </c>
      <c r="M15" s="158">
        <v>18220</v>
      </c>
      <c r="N15" s="158">
        <v>18460</v>
      </c>
      <c r="O15" s="158">
        <v>18250</v>
      </c>
      <c r="P15" s="158">
        <v>19839</v>
      </c>
      <c r="Q15" s="160">
        <f>SUM(M15:P15)</f>
        <v>74769</v>
      </c>
      <c r="R15" s="158">
        <v>19461</v>
      </c>
      <c r="S15" s="158">
        <v>19144</v>
      </c>
    </row>
    <row r="16" spans="1:19">
      <c r="A16" s="237"/>
      <c r="B16" s="73" t="s">
        <v>45</v>
      </c>
      <c r="C16" s="161">
        <v>2.4855142443264144E-2</v>
      </c>
      <c r="D16" s="161">
        <v>7.6397888168946659E-2</v>
      </c>
      <c r="E16" s="161">
        <v>0.19536395413012819</v>
      </c>
      <c r="F16" s="161">
        <v>0.10163582089552237</v>
      </c>
      <c r="G16" s="162">
        <v>0.10201680418747072</v>
      </c>
      <c r="H16" s="161">
        <f t="shared" ref="H16:S16" si="2">H15/C15-1</f>
        <v>0.11338564096513482</v>
      </c>
      <c r="I16" s="161">
        <f t="shared" si="2"/>
        <v>6.7896060352053755E-2</v>
      </c>
      <c r="J16" s="161">
        <f t="shared" si="2"/>
        <v>-3.5706946157007757E-2</v>
      </c>
      <c r="K16" s="161">
        <f t="shared" si="2"/>
        <v>-4.0151926207270261E-3</v>
      </c>
      <c r="L16" s="162">
        <f t="shared" si="2"/>
        <v>3.2554302996975482E-2</v>
      </c>
      <c r="M16" s="161">
        <f t="shared" si="2"/>
        <v>-3.4599692682668381E-2</v>
      </c>
      <c r="N16" s="161">
        <f t="shared" si="2"/>
        <v>-3.4013605442176909E-2</v>
      </c>
      <c r="O16" s="161">
        <f t="shared" si="2"/>
        <v>-2.7651979327614651E-2</v>
      </c>
      <c r="P16" s="161">
        <f t="shared" si="2"/>
        <v>8.0791022009152336E-2</v>
      </c>
      <c r="Q16" s="162">
        <f t="shared" si="2"/>
        <v>-4.5135005591947497E-3</v>
      </c>
      <c r="R16" s="161">
        <f t="shared" si="2"/>
        <v>6.8111964873765141E-2</v>
      </c>
      <c r="S16" s="161">
        <f t="shared" si="2"/>
        <v>3.7053087757313197E-2</v>
      </c>
    </row>
    <row r="17" spans="1:19">
      <c r="A17" s="36"/>
      <c r="B17" s="74"/>
      <c r="C17" s="77"/>
      <c r="D17" s="77"/>
      <c r="E17" s="77"/>
      <c r="F17" s="159"/>
      <c r="G17" s="159"/>
      <c r="H17" s="77"/>
      <c r="I17" s="77"/>
      <c r="J17" s="77"/>
      <c r="K17" s="77"/>
      <c r="L17" s="159"/>
      <c r="M17" s="77"/>
      <c r="N17" s="77"/>
      <c r="O17" s="77"/>
      <c r="P17" s="77"/>
      <c r="Q17" s="159"/>
      <c r="R17" s="77"/>
      <c r="S17" s="77"/>
    </row>
    <row r="18" spans="1:19">
      <c r="A18" s="42"/>
      <c r="B18" s="46" t="s">
        <v>187</v>
      </c>
      <c r="C18" s="77"/>
      <c r="D18" s="77"/>
      <c r="E18" s="77"/>
      <c r="F18" s="159"/>
      <c r="G18" s="159"/>
      <c r="H18" s="77"/>
      <c r="I18" s="77"/>
      <c r="J18" s="77"/>
      <c r="K18" s="77"/>
      <c r="L18" s="159"/>
      <c r="M18" s="77"/>
      <c r="N18" s="77"/>
      <c r="O18" s="77"/>
      <c r="P18" s="77"/>
      <c r="Q18" s="159"/>
      <c r="R18" s="77"/>
      <c r="S18" s="77"/>
    </row>
    <row r="19" spans="1:19">
      <c r="A19" s="36"/>
      <c r="B19" s="72" t="s">
        <v>186</v>
      </c>
      <c r="C19" s="158">
        <v>920.59999999999991</v>
      </c>
      <c r="D19" s="158">
        <v>955.34999999999991</v>
      </c>
      <c r="E19" s="158">
        <v>5597.39</v>
      </c>
      <c r="F19" s="159">
        <v>5239.83</v>
      </c>
      <c r="G19" s="160">
        <v>12713.17</v>
      </c>
      <c r="H19" s="158">
        <v>4623.45</v>
      </c>
      <c r="I19" s="158">
        <v>4887.1099999999997</v>
      </c>
      <c r="J19" s="158">
        <v>5390.67</v>
      </c>
      <c r="K19" s="158">
        <v>4944.74</v>
      </c>
      <c r="L19" s="160">
        <v>19845.97</v>
      </c>
      <c r="M19" s="158">
        <v>4251.8499999999995</v>
      </c>
      <c r="N19" s="158">
        <v>4432.1500000000005</v>
      </c>
      <c r="O19" s="158">
        <v>4815.8500000000004</v>
      </c>
      <c r="P19" s="158">
        <v>4602.5</v>
      </c>
      <c r="Q19" s="160">
        <f>SUM(M19:P19)</f>
        <v>18102.349999999999</v>
      </c>
      <c r="R19" s="158">
        <v>4622.05</v>
      </c>
      <c r="S19" s="158">
        <v>4106.95</v>
      </c>
    </row>
    <row r="20" spans="1:19">
      <c r="A20" s="237"/>
      <c r="B20" s="73" t="s">
        <v>45</v>
      </c>
      <c r="C20" s="161">
        <v>-1.7278617710583255E-2</v>
      </c>
      <c r="D20" s="161">
        <v>3.515625E-2</v>
      </c>
      <c r="E20" s="161">
        <v>5.0578195030677513</v>
      </c>
      <c r="F20" s="161">
        <v>4.6248369395301712</v>
      </c>
      <c r="G20" s="162">
        <v>2.4651673700641732</v>
      </c>
      <c r="H20" s="161">
        <f t="shared" ref="H20:R20" si="3">H19/C19-1</f>
        <v>4.0222137736258965</v>
      </c>
      <c r="I20" s="161">
        <f t="shared" si="3"/>
        <v>4.1155178730308268</v>
      </c>
      <c r="J20" s="161">
        <f t="shared" si="3"/>
        <v>-3.6931498430518572E-2</v>
      </c>
      <c r="K20" s="161">
        <f t="shared" si="3"/>
        <v>-5.6316712565102289E-2</v>
      </c>
      <c r="L20" s="162">
        <f t="shared" si="3"/>
        <v>0.56105597581091105</v>
      </c>
      <c r="M20" s="161">
        <f t="shared" si="3"/>
        <v>-8.0372881722523326E-2</v>
      </c>
      <c r="N20" s="161">
        <f t="shared" si="3"/>
        <v>-9.3093873475325717E-2</v>
      </c>
      <c r="O20" s="161">
        <f t="shared" si="3"/>
        <v>-0.10663238521371177</v>
      </c>
      <c r="P20" s="161">
        <f t="shared" si="3"/>
        <v>-6.9212941428669628E-2</v>
      </c>
      <c r="Q20" s="162">
        <f t="shared" si="3"/>
        <v>-8.7857635580422699E-2</v>
      </c>
      <c r="R20" s="161">
        <f t="shared" si="3"/>
        <v>8.7067982172466252E-2</v>
      </c>
      <c r="S20" s="161">
        <f>S19/N19-1</f>
        <v>-7.3372967972654468E-2</v>
      </c>
    </row>
    <row r="21" spans="1:19">
      <c r="A21" s="36"/>
    </row>
    <row r="22" spans="1:19">
      <c r="A22" s="232"/>
      <c r="B22" s="76" t="s">
        <v>174</v>
      </c>
    </row>
  </sheetData>
  <hyperlinks>
    <hyperlink ref="B1" location="SMSAAM!A1" display="INICIO"/>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SMSAAM</vt:lpstr>
      <vt:lpstr>Business Description</vt:lpstr>
      <vt:lpstr>Annual Summary</vt:lpstr>
      <vt:lpstr>Financial Statement</vt:lpstr>
      <vt:lpstr>Balance</vt:lpstr>
      <vt:lpstr>Towage</vt:lpstr>
      <vt:lpstr>Ports Terminals</vt:lpstr>
      <vt:lpstr>Logistics</vt:lpstr>
      <vt:lpstr>Towage Volume</vt:lpstr>
      <vt:lpstr>Port Volume</vt:lpstr>
      <vt:lpstr>Logistics Volume</vt:lpstr>
      <vt:lpstr>Cash and financial debt</vt:lpstr>
      <vt:lpstr>'Annual Summary'!Área_de_impresión</vt:lpstr>
      <vt:lpstr>'Financial Statement'!Área_de_impresión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flyons</dc:creator>
  <cp:lastModifiedBy>Paula Raventos</cp:lastModifiedBy>
  <dcterms:created xsi:type="dcterms:W3CDTF">2016-07-11T20:30:49Z</dcterms:created>
  <dcterms:modified xsi:type="dcterms:W3CDTF">2017-08-04T20:40:21Z</dcterms:modified>
</cp:coreProperties>
</file>