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15" windowWidth="20115" windowHeight="6855" tabRatio="990" activeTab="0"/>
  </bookViews>
  <sheets>
    <sheet name="Balance" sheetId="1" r:id="rId1"/>
    <sheet name="EERR" sheetId="2" r:id="rId2"/>
    <sheet name="EERR x Segmento" sheetId="3" r:id="rId3"/>
    <sheet name="Volúmenes" sheetId="4" r:id="rId4"/>
  </sheets>
  <definedNames>
    <definedName name="_xlnm.Print_Area" localSheetId="0">'Balance'!#REF!</definedName>
    <definedName name="_xlnm.Print_Area" localSheetId="1">'EERR'!$B$6:$M$31</definedName>
  </definedNames>
  <calcPr fullCalcOnLoad="1"/>
</workbook>
</file>

<file path=xl/sharedStrings.xml><?xml version="1.0" encoding="utf-8"?>
<sst xmlns="http://schemas.openxmlformats.org/spreadsheetml/2006/main" count="304" uniqueCount="84">
  <si>
    <t xml:space="preserve"> -- SM SAAM --</t>
  </si>
  <si>
    <t>Balance General</t>
  </si>
  <si>
    <t>MUS$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</si>
  <si>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</si>
  <si>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</si>
  <si>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</si>
  <si>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</si>
  <si>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</si>
  <si>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</si>
  <si>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</si>
  <si>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</si>
  <si>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</si>
  <si>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</si>
  <si>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</si>
  <si>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</si>
  <si>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</si>
  <si>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</si>
  <si>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Participaciones no controladoras</t>
  </si>
  <si>
    <t>Total patrimonio</t>
  </si>
  <si>
    <t>Total patrimonio y pasivos</t>
  </si>
  <si>
    <t>Estados de Resultados</t>
  </si>
  <si>
    <t>Ingresos de actividades ordinarias</t>
  </si>
  <si>
    <t>Costo de ventas</t>
  </si>
  <si>
    <t>Ganancia bruta</t>
  </si>
  <si>
    <t>Gasto de administración</t>
  </si>
  <si>
    <t>Resultado operacional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</si>
  <si>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</si>
  <si>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</si>
  <si>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</si>
  <si>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</si>
  <si>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</si>
  <si>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</si>
  <si>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</si>
  <si>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</si>
  <si>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Remolcadores</t>
  </si>
  <si>
    <t>Puertos</t>
  </si>
  <si>
    <t>Total</t>
  </si>
  <si>
    <t>Depreciación y amortización</t>
  </si>
  <si>
    <t>EBITDA consolidado</t>
  </si>
  <si>
    <t>Margen EBITDA</t>
  </si>
  <si>
    <t>EBITDA</t>
  </si>
  <si>
    <t>Ingresos totales</t>
  </si>
  <si>
    <t>EBITDA total</t>
  </si>
  <si>
    <t>Balance</t>
  </si>
  <si>
    <t xml:space="preserve"> ---</t>
  </si>
  <si>
    <t>4Q2014</t>
  </si>
  <si>
    <t>4Q2013</t>
  </si>
  <si>
    <t>Utilidad</t>
  </si>
  <si>
    <t>Utilidad Controladora</t>
  </si>
  <si>
    <t>Interés Minoritario</t>
  </si>
  <si>
    <r>
      <t xml:space="preserve">Empresas Coligadas a Vp </t>
    </r>
    <r>
      <rPr>
        <b/>
        <sz val="8"/>
        <color indexed="8"/>
        <rFont val="Arial"/>
        <family val="2"/>
      </rPr>
      <t>(1)</t>
    </r>
  </si>
  <si>
    <t>(1)VP: Valor proporcional</t>
  </si>
  <si>
    <t>(2) Consolidado +VP</t>
  </si>
  <si>
    <r>
      <t>Total División</t>
    </r>
    <r>
      <rPr>
        <b/>
        <sz val="8"/>
        <color indexed="8"/>
        <rFont val="Arial"/>
        <family val="2"/>
      </rPr>
      <t xml:space="preserve"> (2)</t>
    </r>
  </si>
  <si>
    <t>Terminales Portuarios Consolidado</t>
  </si>
  <si>
    <t>Toneladas</t>
  </si>
  <si>
    <t>TEUS</t>
  </si>
  <si>
    <t>Remolcadores Consolidado</t>
  </si>
  <si>
    <t>Faenas</t>
  </si>
  <si>
    <t>Logística Consolidado</t>
  </si>
  <si>
    <t>1Q2015</t>
  </si>
  <si>
    <t>1Q2014</t>
  </si>
  <si>
    <t>2Q2014</t>
  </si>
  <si>
    <t>3Q2014</t>
  </si>
  <si>
    <t>3Q2013</t>
  </si>
  <si>
    <t>2Q2013</t>
  </si>
  <si>
    <t>1Q2013</t>
  </si>
  <si>
    <t>Contenedores reparados</t>
  </si>
  <si>
    <t>Contenedores consolidados y desconsolidados</t>
  </si>
  <si>
    <t>Toneladas en frigorífico</t>
  </si>
  <si>
    <t>Metros cuadrados en bodegas</t>
  </si>
  <si>
    <t>Viajes de ruta (fletes)</t>
  </si>
  <si>
    <r>
      <t xml:space="preserve">Remolcadores Coligados </t>
    </r>
    <r>
      <rPr>
        <b/>
        <sz val="8"/>
        <color indexed="8"/>
        <rFont val="Calibri"/>
        <family val="2"/>
      </rPr>
      <t>(1)</t>
    </r>
  </si>
  <si>
    <r>
      <t xml:space="preserve">Terminales Portuarios Coligados </t>
    </r>
    <r>
      <rPr>
        <b/>
        <sz val="8"/>
        <color indexed="8"/>
        <rFont val="Calibri"/>
        <family val="2"/>
      </rPr>
      <t>(1)</t>
    </r>
  </si>
  <si>
    <r>
      <t xml:space="preserve">Contenedores recepcionados y despachados  </t>
    </r>
    <r>
      <rPr>
        <sz val="8"/>
        <color indexed="8"/>
        <rFont val="Calibri"/>
        <family val="2"/>
      </rPr>
      <t>(2)</t>
    </r>
  </si>
  <si>
    <r>
      <t xml:space="preserve">Contenedores recepcionados y despachados </t>
    </r>
    <r>
      <rPr>
        <sz val="8"/>
        <color indexed="8"/>
        <rFont val="Calibri"/>
        <family val="2"/>
      </rPr>
      <t>(2)</t>
    </r>
  </si>
  <si>
    <t>YOY</t>
  </si>
  <si>
    <t>(2) Gate in-out</t>
  </si>
  <si>
    <t>Patrimonio  controladora</t>
  </si>
  <si>
    <t>Empresas Consolidadas</t>
  </si>
  <si>
    <t>(1) A valor proporcional</t>
  </si>
  <si>
    <t>Otros Indicadores</t>
  </si>
  <si>
    <r>
      <t>Logística Coligado</t>
    </r>
    <r>
      <rPr>
        <b/>
        <sz val="8"/>
        <rFont val="Calibri"/>
        <family val="2"/>
      </rPr>
      <t xml:space="preserve"> (1)</t>
    </r>
    <r>
      <rPr>
        <b/>
        <sz val="11"/>
        <color indexed="10"/>
        <rFont val="Calibri"/>
        <family val="2"/>
      </rPr>
      <t xml:space="preserve"> </t>
    </r>
  </si>
  <si>
    <t>Logística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</si>
</sst>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;\(#,##0\)"/>
    <numFmt numFmtId="166" formatCode="0.0%"/>
    <numFmt numFmtId="167" formatCode="#,##0.0;\(#,##0.0\)"/>
    <numFmt numFmtId="168" formatCode="#,##0.0"/>
    <numFmt numFmtId="169" formatCode="#,##0.00;\(#,##0.00\)"/>
    <numFmt numFmtId="170" formatCode="#,##0.000;\(#,##0.000\)"/>
    <numFmt numFmtId="171" formatCode="#,##0.000"/>
    <numFmt numFmtId="172" formatCode="#,##0.0000"/>
    <numFmt numFmtId="173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indexed="9"/>
      </left>
      <right/>
      <top/>
      <bottom/>
    </border>
    <border>
      <left style="thin">
        <color theme="0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9"/>
      </right>
      <top/>
      <bottom/>
    </border>
    <border>
      <left/>
      <right style="thin">
        <color theme="0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Alignment="1">
      <alignment/>
    </xf>
    <xf numFmtId="3" fontId="54" fillId="0" borderId="0" xfId="0" applyNumberFormat="1" applyFont="1" applyAlignment="1">
      <alignment vertical="center"/>
    </xf>
    <xf numFmtId="0" fontId="55" fillId="2" borderId="0" xfId="0" applyFont="1" applyFill="1" applyAlignment="1">
      <alignment vertical="center"/>
    </xf>
    <xf numFmtId="165" fontId="55" fillId="2" borderId="10" xfId="0" applyNumberFormat="1" applyFont="1" applyFill="1" applyBorder="1" applyAlignment="1">
      <alignment vertical="center"/>
    </xf>
    <xf numFmtId="165" fontId="54" fillId="0" borderId="0" xfId="0" applyNumberFormat="1" applyFont="1" applyFill="1" applyBorder="1" applyAlignment="1">
      <alignment vertical="center"/>
    </xf>
    <xf numFmtId="165" fontId="55" fillId="0" borderId="10" xfId="0" applyNumberFormat="1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56" fillId="0" borderId="0" xfId="0" applyFont="1" applyFill="1" applyAlignment="1">
      <alignment horizontal="center" vertical="center"/>
    </xf>
    <xf numFmtId="3" fontId="54" fillId="0" borderId="0" xfId="0" applyNumberFormat="1" applyFont="1" applyAlignment="1">
      <alignment vertical="center"/>
    </xf>
    <xf numFmtId="165" fontId="54" fillId="0" borderId="0" xfId="0" applyNumberFormat="1" applyFont="1" applyFill="1" applyBorder="1" applyAlignment="1">
      <alignment vertical="center"/>
    </xf>
    <xf numFmtId="165" fontId="55" fillId="0" borderId="10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65" fontId="54" fillId="0" borderId="0" xfId="0" applyNumberFormat="1" applyFont="1" applyAlignment="1">
      <alignment vertical="center"/>
    </xf>
    <xf numFmtId="0" fontId="56" fillId="0" borderId="0" xfId="0" applyFont="1" applyFill="1" applyAlignment="1">
      <alignment vertical="center"/>
    </xf>
    <xf numFmtId="0" fontId="0" fillId="0" borderId="0" xfId="0" applyAlignment="1">
      <alignment/>
    </xf>
    <xf numFmtId="0" fontId="5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165" fontId="54" fillId="0" borderId="10" xfId="0" applyNumberFormat="1" applyFont="1" applyBorder="1" applyAlignment="1">
      <alignment vertical="center"/>
    </xf>
    <xf numFmtId="166" fontId="58" fillId="0" borderId="10" xfId="0" applyNumberFormat="1" applyFont="1" applyBorder="1" applyAlignment="1">
      <alignment vertical="center"/>
    </xf>
    <xf numFmtId="0" fontId="58" fillId="0" borderId="0" xfId="0" applyFont="1" applyAlignment="1">
      <alignment horizontal="left" vertical="center" indent="2"/>
    </xf>
    <xf numFmtId="0" fontId="56" fillId="0" borderId="0" xfId="0" applyFont="1" applyFill="1" applyAlignment="1">
      <alignment vertical="center"/>
    </xf>
    <xf numFmtId="0" fontId="0" fillId="0" borderId="0" xfId="0" applyAlignment="1">
      <alignment/>
    </xf>
    <xf numFmtId="165" fontId="54" fillId="0" borderId="10" xfId="0" applyNumberFormat="1" applyFont="1" applyBorder="1" applyAlignment="1">
      <alignment vertical="center"/>
    </xf>
    <xf numFmtId="166" fontId="58" fillId="0" borderId="10" xfId="0" applyNumberFormat="1" applyFont="1" applyBorder="1" applyAlignment="1">
      <alignment vertical="center"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65" fontId="54" fillId="0" borderId="0" xfId="0" applyNumberFormat="1" applyFont="1" applyAlignment="1">
      <alignment vertical="center"/>
    </xf>
    <xf numFmtId="0" fontId="57" fillId="0" borderId="0" xfId="0" applyFont="1" applyAlignment="1">
      <alignment horizontal="center" vertical="center"/>
    </xf>
    <xf numFmtId="166" fontId="58" fillId="0" borderId="0" xfId="0" applyNumberFormat="1" applyFont="1" applyBorder="1" applyAlignment="1">
      <alignment vertical="center"/>
    </xf>
    <xf numFmtId="165" fontId="54" fillId="0" borderId="0" xfId="0" applyNumberFormat="1" applyFont="1" applyAlignment="1">
      <alignment vertical="center"/>
    </xf>
    <xf numFmtId="166" fontId="58" fillId="0" borderId="0" xfId="0" applyNumberFormat="1" applyFont="1" applyBorder="1" applyAlignment="1">
      <alignment vertical="center"/>
    </xf>
    <xf numFmtId="165" fontId="0" fillId="0" borderId="0" xfId="0" applyNumberFormat="1" applyAlignment="1">
      <alignment/>
    </xf>
    <xf numFmtId="0" fontId="55" fillId="2" borderId="0" xfId="0" applyFont="1" applyFill="1" applyAlignment="1">
      <alignment vertical="center"/>
    </xf>
    <xf numFmtId="0" fontId="57" fillId="0" borderId="0" xfId="0" applyFont="1" applyAlignment="1">
      <alignment horizontal="center" vertical="center"/>
    </xf>
    <xf numFmtId="165" fontId="54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3" fontId="54" fillId="0" borderId="0" xfId="0" applyNumberFormat="1" applyFont="1" applyAlignment="1">
      <alignment vertical="center"/>
    </xf>
    <xf numFmtId="165" fontId="54" fillId="0" borderId="0" xfId="0" applyNumberFormat="1" applyFont="1" applyFill="1" applyBorder="1" applyAlignment="1">
      <alignment vertical="center"/>
    </xf>
    <xf numFmtId="165" fontId="55" fillId="0" borderId="10" xfId="0" applyNumberFormat="1" applyFont="1" applyFill="1" applyBorder="1" applyAlignment="1">
      <alignment vertical="center"/>
    </xf>
    <xf numFmtId="0" fontId="59" fillId="0" borderId="0" xfId="0" applyFont="1" applyAlignment="1">
      <alignment/>
    </xf>
    <xf numFmtId="3" fontId="54" fillId="0" borderId="0" xfId="0" applyNumberFormat="1" applyFont="1" applyAlignment="1">
      <alignment vertical="center"/>
    </xf>
    <xf numFmtId="165" fontId="54" fillId="0" borderId="0" xfId="0" applyNumberFormat="1" applyFont="1" applyFill="1" applyBorder="1" applyAlignment="1">
      <alignment vertical="center"/>
    </xf>
    <xf numFmtId="165" fontId="55" fillId="0" borderId="10" xfId="0" applyNumberFormat="1" applyFont="1" applyFill="1" applyBorder="1" applyAlignment="1">
      <alignment vertical="center"/>
    </xf>
    <xf numFmtId="165" fontId="54" fillId="0" borderId="0" xfId="0" applyNumberFormat="1" applyFont="1" applyAlignment="1">
      <alignment vertical="center"/>
    </xf>
    <xf numFmtId="165" fontId="54" fillId="2" borderId="0" xfId="0" applyNumberFormat="1" applyFont="1" applyFill="1" applyAlignment="1">
      <alignment vertical="center"/>
    </xf>
    <xf numFmtId="3" fontId="54" fillId="0" borderId="0" xfId="0" applyNumberFormat="1" applyFont="1" applyAlignment="1">
      <alignment vertical="center"/>
    </xf>
    <xf numFmtId="165" fontId="54" fillId="0" borderId="10" xfId="0" applyNumberFormat="1" applyFont="1" applyBorder="1" applyAlignment="1">
      <alignment vertical="center"/>
    </xf>
    <xf numFmtId="166" fontId="58" fillId="0" borderId="10" xfId="0" applyNumberFormat="1" applyFont="1" applyBorder="1" applyAlignment="1">
      <alignment vertical="center"/>
    </xf>
    <xf numFmtId="165" fontId="55" fillId="2" borderId="10" xfId="0" applyNumberFormat="1" applyFont="1" applyFill="1" applyBorder="1" applyAlignment="1">
      <alignment vertical="center"/>
    </xf>
    <xf numFmtId="165" fontId="54" fillId="0" borderId="0" xfId="0" applyNumberFormat="1" applyFont="1" applyFill="1" applyBorder="1" applyAlignment="1">
      <alignment vertical="center"/>
    </xf>
    <xf numFmtId="165" fontId="55" fillId="0" borderId="10" xfId="0" applyNumberFormat="1" applyFont="1" applyFill="1" applyBorder="1" applyAlignment="1">
      <alignment vertical="center"/>
    </xf>
    <xf numFmtId="166" fontId="58" fillId="0" borderId="0" xfId="0" applyNumberFormat="1" applyFont="1" applyBorder="1" applyAlignment="1">
      <alignment vertical="center"/>
    </xf>
    <xf numFmtId="165" fontId="54" fillId="0" borderId="0" xfId="0" applyNumberFormat="1" applyFont="1" applyFill="1" applyAlignment="1">
      <alignment vertical="center"/>
    </xf>
    <xf numFmtId="3" fontId="54" fillId="33" borderId="0" xfId="0" applyNumberFormat="1" applyFont="1" applyFill="1" applyAlignment="1">
      <alignment vertical="center"/>
    </xf>
    <xf numFmtId="0" fontId="3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4" fillId="2" borderId="0" xfId="0" applyFont="1" applyFill="1" applyAlignment="1">
      <alignment vertical="center"/>
    </xf>
    <xf numFmtId="165" fontId="54" fillId="33" borderId="0" xfId="0" applyNumberFormat="1" applyFont="1" applyFill="1" applyAlignment="1">
      <alignment vertical="center"/>
    </xf>
    <xf numFmtId="0" fontId="36" fillId="0" borderId="0" xfId="0" applyFont="1" applyAlignment="1">
      <alignment/>
    </xf>
    <xf numFmtId="0" fontId="55" fillId="33" borderId="0" xfId="0" applyFont="1" applyFill="1" applyAlignment="1">
      <alignment vertical="center"/>
    </xf>
    <xf numFmtId="165" fontId="54" fillId="33" borderId="10" xfId="0" applyNumberFormat="1" applyFont="1" applyFill="1" applyBorder="1" applyAlignment="1">
      <alignment vertical="center"/>
    </xf>
    <xf numFmtId="165" fontId="2" fillId="33" borderId="11" xfId="0" applyNumberFormat="1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3" fontId="2" fillId="33" borderId="0" xfId="0" applyNumberFormat="1" applyFont="1" applyFill="1" applyAlignment="1">
      <alignment vertical="center"/>
    </xf>
    <xf numFmtId="166" fontId="58" fillId="33" borderId="10" xfId="0" applyNumberFormat="1" applyFont="1" applyFill="1" applyBorder="1" applyAlignment="1">
      <alignment vertical="center"/>
    </xf>
    <xf numFmtId="166" fontId="4" fillId="33" borderId="11" xfId="0" applyNumberFormat="1" applyFont="1" applyFill="1" applyBorder="1" applyAlignment="1">
      <alignment vertical="center"/>
    </xf>
    <xf numFmtId="166" fontId="54" fillId="33" borderId="0" xfId="55" applyNumberFormat="1" applyFont="1" applyFill="1" applyAlignment="1">
      <alignment vertical="center"/>
    </xf>
    <xf numFmtId="165" fontId="2" fillId="33" borderId="0" xfId="0" applyNumberFormat="1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0" fillId="33" borderId="0" xfId="0" applyFont="1" applyFill="1" applyAlignment="1">
      <alignment horizontal="right"/>
    </xf>
    <xf numFmtId="0" fontId="53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34" fillId="2" borderId="0" xfId="0" applyNumberFormat="1" applyFont="1" applyFill="1" applyBorder="1" applyAlignment="1">
      <alignment horizontal="center"/>
    </xf>
    <xf numFmtId="3" fontId="34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3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1" fillId="33" borderId="0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/>
    </xf>
    <xf numFmtId="9" fontId="62" fillId="0" borderId="0" xfId="55" applyFont="1" applyBorder="1" applyAlignment="1">
      <alignment horizontal="center"/>
    </xf>
    <xf numFmtId="9" fontId="62" fillId="2" borderId="0" xfId="55" applyFont="1" applyFill="1" applyBorder="1" applyAlignment="1">
      <alignment horizontal="center"/>
    </xf>
    <xf numFmtId="0" fontId="62" fillId="33" borderId="0" xfId="0" applyFont="1" applyFill="1" applyAlignment="1">
      <alignment/>
    </xf>
    <xf numFmtId="9" fontId="62" fillId="33" borderId="0" xfId="55" applyFont="1" applyFill="1" applyBorder="1" applyAlignment="1">
      <alignment horizontal="center"/>
    </xf>
    <xf numFmtId="0" fontId="62" fillId="33" borderId="0" xfId="0" applyFont="1" applyFill="1" applyAlignment="1">
      <alignment horizontal="right"/>
    </xf>
    <xf numFmtId="0" fontId="62" fillId="33" borderId="0" xfId="0" applyFont="1" applyFill="1" applyAlignment="1">
      <alignment horizontal="left"/>
    </xf>
    <xf numFmtId="0" fontId="62" fillId="0" borderId="0" xfId="0" applyFont="1" applyAlignment="1">
      <alignment horizontal="left"/>
    </xf>
    <xf numFmtId="165" fontId="55" fillId="33" borderId="0" xfId="0" applyNumberFormat="1" applyFont="1" applyFill="1" applyBorder="1" applyAlignment="1">
      <alignment vertical="center"/>
    </xf>
    <xf numFmtId="0" fontId="54" fillId="0" borderId="10" xfId="0" applyFont="1" applyBorder="1" applyAlignment="1">
      <alignment horizontal="right" vertical="center"/>
    </xf>
    <xf numFmtId="166" fontId="5" fillId="33" borderId="0" xfId="0" applyNumberFormat="1" applyFont="1" applyFill="1" applyBorder="1" applyAlignment="1">
      <alignment vertical="center"/>
    </xf>
    <xf numFmtId="9" fontId="54" fillId="2" borderId="0" xfId="55" applyFont="1" applyFill="1" applyAlignment="1">
      <alignment vertical="center"/>
    </xf>
    <xf numFmtId="0" fontId="0" fillId="33" borderId="0" xfId="0" applyFill="1" applyAlignment="1">
      <alignment horizontal="right"/>
    </xf>
    <xf numFmtId="0" fontId="54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53" fillId="33" borderId="0" xfId="0" applyFont="1" applyFill="1" applyAlignment="1">
      <alignment horizontal="left"/>
    </xf>
    <xf numFmtId="0" fontId="54" fillId="33" borderId="1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165" fontId="55" fillId="33" borderId="10" xfId="0" applyNumberFormat="1" applyFont="1" applyFill="1" applyBorder="1" applyAlignment="1">
      <alignment vertical="center"/>
    </xf>
    <xf numFmtId="165" fontId="54" fillId="33" borderId="12" xfId="0" applyNumberFormat="1" applyFont="1" applyFill="1" applyBorder="1" applyAlignment="1">
      <alignment vertical="center"/>
    </xf>
    <xf numFmtId="165" fontId="54" fillId="33" borderId="13" xfId="0" applyNumberFormat="1" applyFont="1" applyFill="1" applyBorder="1" applyAlignment="1">
      <alignment vertical="center"/>
    </xf>
    <xf numFmtId="165" fontId="54" fillId="2" borderId="13" xfId="0" applyNumberFormat="1" applyFont="1" applyFill="1" applyBorder="1" applyAlignment="1">
      <alignment vertical="center"/>
    </xf>
    <xf numFmtId="165" fontId="54" fillId="0" borderId="0" xfId="0" applyNumberFormat="1" applyFont="1" applyBorder="1" applyAlignment="1">
      <alignment vertical="center"/>
    </xf>
    <xf numFmtId="165" fontId="54" fillId="33" borderId="0" xfId="0" applyNumberFormat="1" applyFont="1" applyFill="1" applyBorder="1" applyAlignment="1">
      <alignment vertical="center"/>
    </xf>
    <xf numFmtId="165" fontId="54" fillId="2" borderId="0" xfId="0" applyNumberFormat="1" applyFont="1" applyFill="1" applyBorder="1" applyAlignment="1">
      <alignment vertical="center"/>
    </xf>
    <xf numFmtId="0" fontId="61" fillId="34" borderId="14" xfId="0" applyFont="1" applyFill="1" applyBorder="1" applyAlignment="1">
      <alignment horizontal="center" vertical="center"/>
    </xf>
    <xf numFmtId="0" fontId="58" fillId="2" borderId="0" xfId="0" applyFont="1" applyFill="1" applyAlignment="1">
      <alignment horizontal="left" vertical="center" indent="2"/>
    </xf>
    <xf numFmtId="0" fontId="0" fillId="2" borderId="0" xfId="0" applyFill="1" applyAlignment="1">
      <alignment/>
    </xf>
    <xf numFmtId="0" fontId="62" fillId="2" borderId="0" xfId="0" applyFont="1" applyFill="1" applyAlignment="1">
      <alignment horizontal="right"/>
    </xf>
    <xf numFmtId="0" fontId="61" fillId="34" borderId="14" xfId="0" applyFont="1" applyFill="1" applyBorder="1" applyAlignment="1">
      <alignment vertical="center"/>
    </xf>
    <xf numFmtId="17" fontId="61" fillId="35" borderId="10" xfId="0" applyNumberFormat="1" applyFont="1" applyFill="1" applyBorder="1" applyAlignment="1">
      <alignment horizontal="center" vertical="center"/>
    </xf>
    <xf numFmtId="3" fontId="54" fillId="2" borderId="0" xfId="0" applyNumberFormat="1" applyFont="1" applyFill="1" applyAlignment="1">
      <alignment vertical="center"/>
    </xf>
    <xf numFmtId="165" fontId="55" fillId="2" borderId="0" xfId="0" applyNumberFormat="1" applyFont="1" applyFill="1" applyAlignment="1">
      <alignment vertical="center"/>
    </xf>
    <xf numFmtId="0" fontId="54" fillId="33" borderId="10" xfId="0" applyFont="1" applyFill="1" applyBorder="1" applyAlignment="1">
      <alignment horizontal="right" vertical="center"/>
    </xf>
    <xf numFmtId="165" fontId="55" fillId="33" borderId="0" xfId="0" applyNumberFormat="1" applyFont="1" applyFill="1" applyAlignment="1">
      <alignment vertical="center"/>
    </xf>
    <xf numFmtId="0" fontId="0" fillId="33" borderId="0" xfId="0" applyFill="1" applyBorder="1" applyAlignment="1">
      <alignment horizontal="right"/>
    </xf>
    <xf numFmtId="0" fontId="54" fillId="2" borderId="13" xfId="0" applyFont="1" applyFill="1" applyBorder="1" applyAlignment="1">
      <alignment vertical="center"/>
    </xf>
    <xf numFmtId="9" fontId="58" fillId="2" borderId="0" xfId="55" applyFont="1" applyFill="1" applyAlignment="1">
      <alignment horizontal="left" vertical="center" indent="2"/>
    </xf>
    <xf numFmtId="17" fontId="61" fillId="35" borderId="14" xfId="0" applyNumberFormat="1" applyFont="1" applyFill="1" applyBorder="1" applyAlignment="1" quotePrefix="1">
      <alignment horizontal="center" vertical="center"/>
    </xf>
    <xf numFmtId="17" fontId="61" fillId="35" borderId="14" xfId="0" applyNumberFormat="1" applyFont="1" applyFill="1" applyBorder="1" applyAlignment="1">
      <alignment horizontal="center" vertical="center"/>
    </xf>
    <xf numFmtId="17" fontId="61" fillId="35" borderId="15" xfId="0" applyNumberFormat="1" applyFont="1" applyFill="1" applyBorder="1" applyAlignment="1" quotePrefix="1">
      <alignment horizontal="center" vertical="center"/>
    </xf>
    <xf numFmtId="0" fontId="61" fillId="34" borderId="14" xfId="0" applyFont="1" applyFill="1" applyBorder="1" applyAlignment="1">
      <alignment horizontal="center" vertical="center"/>
    </xf>
    <xf numFmtId="17" fontId="61" fillId="35" borderId="11" xfId="0" applyNumberFormat="1" applyFont="1" applyFill="1" applyBorder="1" applyAlignment="1" quotePrefix="1">
      <alignment horizontal="center" vertical="center"/>
    </xf>
    <xf numFmtId="17" fontId="61" fillId="35" borderId="16" xfId="0" applyNumberFormat="1" applyFont="1" applyFill="1" applyBorder="1" applyAlignment="1" quotePrefix="1">
      <alignment horizontal="center" vertical="center"/>
    </xf>
    <xf numFmtId="0" fontId="61" fillId="34" borderId="0" xfId="0" applyFont="1" applyFill="1" applyBorder="1" applyAlignment="1">
      <alignment horizontal="center" vertical="center"/>
    </xf>
    <xf numFmtId="0" fontId="61" fillId="34" borderId="17" xfId="0" applyFont="1" applyFill="1" applyBorder="1" applyAlignment="1">
      <alignment horizontal="left" vertical="center"/>
    </xf>
    <xf numFmtId="0" fontId="61" fillId="35" borderId="14" xfId="0" applyNumberFormat="1" applyFont="1" applyFill="1" applyBorder="1" applyAlignment="1" quotePrefix="1">
      <alignment horizontal="center" vertical="center"/>
    </xf>
    <xf numFmtId="0" fontId="61" fillId="35" borderId="14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vertical="center"/>
    </xf>
    <xf numFmtId="0" fontId="61" fillId="33" borderId="0" xfId="0" applyFont="1" applyFill="1" applyBorder="1" applyAlignment="1">
      <alignment horizontal="center" vertical="center"/>
    </xf>
    <xf numFmtId="17" fontId="61" fillId="33" borderId="14" xfId="0" applyNumberFormat="1" applyFont="1" applyFill="1" applyBorder="1" applyAlignment="1" quotePrefix="1">
      <alignment horizontal="center" vertical="center"/>
    </xf>
    <xf numFmtId="166" fontId="4" fillId="33" borderId="0" xfId="0" applyNumberFormat="1" applyFont="1" applyFill="1" applyBorder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Porcentaje 2" xfId="56"/>
    <cellStyle name="Porcentaje 3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9"/>
  <sheetViews>
    <sheetView showGridLines="0" tabSelected="1" zoomScale="85" zoomScaleNormal="85" zoomScalePageLayoutView="0" workbookViewId="0" topLeftCell="A1">
      <selection activeCell="B3" sqref="B3"/>
    </sheetView>
  </sheetViews>
  <sheetFormatPr defaultColWidth="11.421875" defaultRowHeight="15"/>
  <cols>
    <col min="2" max="2" width="32.28125" style="0" bestFit="1" customWidth="1"/>
    <col min="3" max="5" width="11.421875" style="62" customWidth="1"/>
    <col min="6" max="6" width="11.421875" style="0" customWidth="1"/>
    <col min="7" max="7" width="11.421875" style="9" customWidth="1"/>
    <col min="8" max="8" width="11.421875" style="0" customWidth="1"/>
    <col min="9" max="11" width="11.421875" style="30" customWidth="1"/>
  </cols>
  <sheetData>
    <row r="3" spans="2:8" ht="15">
      <c r="B3" s="7" t="s">
        <v>43</v>
      </c>
      <c r="C3" s="40"/>
      <c r="D3" s="40"/>
      <c r="E3" s="40"/>
      <c r="F3" s="8"/>
      <c r="G3" s="10"/>
      <c r="H3" s="1"/>
    </row>
    <row r="4" spans="2:11" ht="15">
      <c r="B4" s="19" t="s">
        <v>0</v>
      </c>
      <c r="C4" s="63"/>
      <c r="D4" s="63"/>
      <c r="E4" s="63"/>
      <c r="F4" s="63"/>
      <c r="G4" s="63"/>
      <c r="H4" s="41"/>
      <c r="I4" s="41"/>
      <c r="J4" s="41"/>
      <c r="K4" s="41"/>
    </row>
    <row r="5" spans="3:11" s="30" customFormat="1" ht="15">
      <c r="C5" s="38"/>
      <c r="D5" s="38"/>
      <c r="E5" s="38"/>
      <c r="F5" s="32"/>
      <c r="G5" s="32"/>
      <c r="H5" s="32"/>
      <c r="I5" s="32"/>
      <c r="J5" s="32"/>
      <c r="K5" s="32"/>
    </row>
    <row r="6" spans="2:11" ht="37.5" customHeight="1">
      <c r="B6" s="118" t="s">
        <v>1</v>
      </c>
      <c r="C6" s="119" t="s">
        <v>60</v>
      </c>
      <c r="D6" s="114" t="s">
        <v>45</v>
      </c>
      <c r="E6" s="119" t="s">
        <v>63</v>
      </c>
      <c r="F6" s="119" t="s">
        <v>62</v>
      </c>
      <c r="G6" s="119" t="s">
        <v>61</v>
      </c>
      <c r="H6" s="114" t="s">
        <v>46</v>
      </c>
      <c r="I6" s="119" t="s">
        <v>64</v>
      </c>
      <c r="J6" s="119" t="s">
        <v>65</v>
      </c>
      <c r="K6" s="119" t="s">
        <v>66</v>
      </c>
    </row>
    <row r="7" spans="3:11" s="78" customFormat="1" ht="15">
      <c r="C7" s="98" t="s">
        <v>2</v>
      </c>
      <c r="D7" s="98" t="s">
        <v>2</v>
      </c>
      <c r="E7" s="98" t="s">
        <v>2</v>
      </c>
      <c r="F7" s="98" t="s">
        <v>2</v>
      </c>
      <c r="G7" s="98" t="s">
        <v>2</v>
      </c>
      <c r="H7" s="122" t="s">
        <v>2</v>
      </c>
      <c r="I7" s="98" t="s">
        <v>2</v>
      </c>
      <c r="J7" s="98" t="s">
        <v>2</v>
      </c>
      <c r="K7" s="98" t="s">
        <v>2</v>
      </c>
    </row>
    <row r="8" spans="2:11" ht="15">
      <c r="B8" s="65" t="s">
        <v>3</v>
      </c>
      <c r="C8" s="51">
        <v>47077</v>
      </c>
      <c r="D8" s="120">
        <v>44915</v>
      </c>
      <c r="E8" s="51">
        <v>55482</v>
      </c>
      <c r="F8" s="2">
        <v>40515</v>
      </c>
      <c r="G8" s="11">
        <v>34853</v>
      </c>
      <c r="H8" s="120">
        <v>49005</v>
      </c>
      <c r="I8" s="51">
        <v>47755</v>
      </c>
      <c r="J8" s="46">
        <v>29848</v>
      </c>
      <c r="K8" s="42">
        <v>39868</v>
      </c>
    </row>
    <row r="9" spans="2:11" ht="15">
      <c r="B9" s="65" t="s">
        <v>4</v>
      </c>
      <c r="C9" s="51">
        <v>163475</v>
      </c>
      <c r="D9" s="120">
        <v>158509</v>
      </c>
      <c r="E9" s="51">
        <v>154500</v>
      </c>
      <c r="F9" s="2">
        <v>173816</v>
      </c>
      <c r="G9" s="11">
        <v>169511</v>
      </c>
      <c r="H9" s="120">
        <v>152576</v>
      </c>
      <c r="I9" s="51">
        <v>154271</v>
      </c>
      <c r="J9" s="46">
        <v>164426</v>
      </c>
      <c r="K9" s="42">
        <v>166318</v>
      </c>
    </row>
    <row r="10" spans="2:11" ht="19.5" customHeight="1">
      <c r="B10" s="37" t="s">
        <v>5</v>
      </c>
      <c r="C10" s="56">
        <v>210552</v>
      </c>
      <c r="D10" s="54">
        <v>203424</v>
      </c>
      <c r="E10" s="56">
        <v>209982</v>
      </c>
      <c r="F10" s="6">
        <v>214331</v>
      </c>
      <c r="G10" s="13">
        <v>204364</v>
      </c>
      <c r="H10" s="54">
        <v>201581</v>
      </c>
      <c r="I10" s="56">
        <v>202026</v>
      </c>
      <c r="J10" s="48">
        <v>194274</v>
      </c>
      <c r="K10" s="44">
        <v>206186</v>
      </c>
    </row>
    <row r="11" spans="2:11" ht="15">
      <c r="B11" s="65" t="s">
        <v>6</v>
      </c>
      <c r="C11" s="55">
        <v>481243</v>
      </c>
      <c r="D11" s="113">
        <v>487964</v>
      </c>
      <c r="E11" s="55">
        <v>496130</v>
      </c>
      <c r="F11" s="5">
        <v>517138</v>
      </c>
      <c r="G11" s="12">
        <v>511489</v>
      </c>
      <c r="H11" s="113">
        <v>514677</v>
      </c>
      <c r="I11" s="55">
        <v>513996</v>
      </c>
      <c r="J11" s="47">
        <v>496932</v>
      </c>
      <c r="K11" s="43">
        <v>497653</v>
      </c>
    </row>
    <row r="12" spans="2:11" ht="15">
      <c r="B12" s="65" t="s">
        <v>7</v>
      </c>
      <c r="C12" s="112">
        <v>535304</v>
      </c>
      <c r="D12" s="113">
        <v>530840</v>
      </c>
      <c r="E12" s="112">
        <v>497877</v>
      </c>
      <c r="F12" s="112">
        <v>358464</v>
      </c>
      <c r="G12" s="112">
        <v>358914</v>
      </c>
      <c r="H12" s="113">
        <v>354454</v>
      </c>
      <c r="I12" s="55">
        <v>352996</v>
      </c>
      <c r="J12" s="47">
        <v>348911</v>
      </c>
      <c r="K12" s="43">
        <v>358403</v>
      </c>
    </row>
    <row r="13" spans="2:11" ht="19.5" customHeight="1">
      <c r="B13" s="37" t="s">
        <v>8</v>
      </c>
      <c r="C13" s="107">
        <v>1016547</v>
      </c>
      <c r="D13" s="54">
        <v>1018804</v>
      </c>
      <c r="E13" s="107">
        <v>994007</v>
      </c>
      <c r="F13" s="107">
        <v>875602</v>
      </c>
      <c r="G13" s="107">
        <v>870403</v>
      </c>
      <c r="H13" s="54">
        <v>869131</v>
      </c>
      <c r="I13" s="107">
        <v>866992</v>
      </c>
      <c r="J13" s="107">
        <v>845843</v>
      </c>
      <c r="K13" s="107">
        <v>856056</v>
      </c>
    </row>
    <row r="14" spans="2:11" ht="19.5" customHeight="1">
      <c r="B14" s="3" t="s">
        <v>9</v>
      </c>
      <c r="C14" s="107">
        <v>1227099</v>
      </c>
      <c r="D14" s="54">
        <v>1222228</v>
      </c>
      <c r="E14" s="107">
        <v>1203989</v>
      </c>
      <c r="F14" s="107">
        <v>1089933</v>
      </c>
      <c r="G14" s="107">
        <v>1074767</v>
      </c>
      <c r="H14" s="4">
        <v>1070712</v>
      </c>
      <c r="I14" s="107">
        <v>1069018</v>
      </c>
      <c r="J14" s="107">
        <v>1040117</v>
      </c>
      <c r="K14" s="107">
        <v>1062242</v>
      </c>
    </row>
    <row r="15" spans="2:11" s="61" customFormat="1" ht="9.75" customHeight="1">
      <c r="B15" s="68"/>
      <c r="C15" s="97"/>
      <c r="D15" s="97"/>
      <c r="E15" s="97"/>
      <c r="F15" s="97"/>
      <c r="G15" s="97"/>
      <c r="H15" s="97"/>
      <c r="I15" s="97"/>
      <c r="J15" s="97"/>
      <c r="K15" s="97"/>
    </row>
    <row r="16" spans="2:11" ht="15">
      <c r="B16" s="65" t="s">
        <v>10</v>
      </c>
      <c r="C16" s="59">
        <v>41608</v>
      </c>
      <c r="D16" s="120">
        <v>44154</v>
      </c>
      <c r="E16" s="59">
        <v>33013</v>
      </c>
      <c r="F16" s="59">
        <v>51806</v>
      </c>
      <c r="G16" s="59">
        <v>45306</v>
      </c>
      <c r="H16" s="120">
        <v>35727</v>
      </c>
      <c r="I16" s="59">
        <v>59461</v>
      </c>
      <c r="J16" s="59">
        <v>59601</v>
      </c>
      <c r="K16" s="59">
        <v>51232</v>
      </c>
    </row>
    <row r="17" spans="2:11" ht="15">
      <c r="B17" s="65" t="s">
        <v>11</v>
      </c>
      <c r="C17" s="66">
        <v>111912</v>
      </c>
      <c r="D17" s="50">
        <v>95900</v>
      </c>
      <c r="E17" s="66">
        <v>87650</v>
      </c>
      <c r="F17" s="66">
        <v>79583</v>
      </c>
      <c r="G17" s="66">
        <v>110249</v>
      </c>
      <c r="H17" s="50">
        <v>93457</v>
      </c>
      <c r="I17" s="66">
        <v>87433</v>
      </c>
      <c r="J17" s="66">
        <v>75237</v>
      </c>
      <c r="K17" s="66">
        <v>107702</v>
      </c>
    </row>
    <row r="18" spans="2:11" ht="15">
      <c r="B18" s="37" t="s">
        <v>12</v>
      </c>
      <c r="C18" s="123">
        <v>153520</v>
      </c>
      <c r="D18" s="121">
        <v>140054</v>
      </c>
      <c r="E18" s="123">
        <v>120663</v>
      </c>
      <c r="F18" s="123">
        <v>131389</v>
      </c>
      <c r="G18" s="123">
        <v>155555</v>
      </c>
      <c r="H18" s="121">
        <v>129184</v>
      </c>
      <c r="I18" s="123">
        <v>146894</v>
      </c>
      <c r="J18" s="123">
        <v>134838</v>
      </c>
      <c r="K18" s="123">
        <v>158934</v>
      </c>
    </row>
    <row r="19" spans="2:11" ht="15">
      <c r="B19" s="65" t="s">
        <v>13</v>
      </c>
      <c r="C19" s="59">
        <v>144526</v>
      </c>
      <c r="D19" s="120">
        <v>146006</v>
      </c>
      <c r="E19" s="59">
        <v>157820</v>
      </c>
      <c r="F19" s="59">
        <v>180697</v>
      </c>
      <c r="G19" s="59">
        <v>147011</v>
      </c>
      <c r="H19" s="120">
        <v>155430</v>
      </c>
      <c r="I19" s="59">
        <v>136860</v>
      </c>
      <c r="J19" s="59">
        <v>136777</v>
      </c>
      <c r="K19" s="59">
        <v>129558</v>
      </c>
    </row>
    <row r="20" spans="2:11" ht="15">
      <c r="B20" s="65" t="s">
        <v>14</v>
      </c>
      <c r="C20" s="66">
        <v>107333</v>
      </c>
      <c r="D20" s="50">
        <v>103867</v>
      </c>
      <c r="E20" s="66">
        <v>107456</v>
      </c>
      <c r="F20" s="66">
        <v>215237</v>
      </c>
      <c r="G20" s="66">
        <v>248923</v>
      </c>
      <c r="H20" s="50">
        <v>91725</v>
      </c>
      <c r="I20" s="66">
        <v>95390</v>
      </c>
      <c r="J20" s="66">
        <v>95691</v>
      </c>
      <c r="K20" s="66">
        <v>95929</v>
      </c>
    </row>
    <row r="21" spans="2:11" ht="15">
      <c r="B21" s="37" t="s">
        <v>15</v>
      </c>
      <c r="C21" s="123">
        <v>251859</v>
      </c>
      <c r="D21" s="121">
        <v>249873</v>
      </c>
      <c r="E21" s="123">
        <v>265276</v>
      </c>
      <c r="F21" s="123">
        <v>395934</v>
      </c>
      <c r="G21" s="123">
        <v>395934</v>
      </c>
      <c r="H21" s="121">
        <v>247155</v>
      </c>
      <c r="I21" s="123">
        <v>232250</v>
      </c>
      <c r="J21" s="123">
        <v>232468</v>
      </c>
      <c r="K21" s="123">
        <v>225487</v>
      </c>
    </row>
    <row r="22" spans="2:11" ht="19.5" customHeight="1">
      <c r="B22" s="3" t="s">
        <v>16</v>
      </c>
      <c r="C22" s="107">
        <v>405379</v>
      </c>
      <c r="D22" s="54">
        <v>389927</v>
      </c>
      <c r="E22" s="107">
        <v>385939</v>
      </c>
      <c r="F22" s="107">
        <v>401429</v>
      </c>
      <c r="G22" s="107">
        <v>395934</v>
      </c>
      <c r="H22" s="4">
        <v>376339</v>
      </c>
      <c r="I22" s="107">
        <v>379144</v>
      </c>
      <c r="J22" s="107">
        <v>367306</v>
      </c>
      <c r="K22" s="107">
        <v>384421</v>
      </c>
    </row>
    <row r="23" spans="2:11" s="61" customFormat="1" ht="9.75" customHeight="1">
      <c r="B23" s="68"/>
      <c r="C23" s="97"/>
      <c r="D23" s="97"/>
      <c r="E23" s="97"/>
      <c r="F23" s="97"/>
      <c r="G23" s="97"/>
      <c r="H23" s="97"/>
      <c r="I23" s="97"/>
      <c r="J23" s="97"/>
      <c r="K23" s="97"/>
    </row>
    <row r="24" spans="2:11" ht="15">
      <c r="B24" s="65" t="s">
        <v>78</v>
      </c>
      <c r="C24" s="66">
        <v>704237</v>
      </c>
      <c r="D24" s="50">
        <v>713952</v>
      </c>
      <c r="E24" s="66">
        <v>700567</v>
      </c>
      <c r="F24" s="66">
        <v>678519</v>
      </c>
      <c r="G24" s="66">
        <v>668142</v>
      </c>
      <c r="H24" s="50">
        <v>684092</v>
      </c>
      <c r="I24" s="66">
        <v>679592</v>
      </c>
      <c r="J24" s="66">
        <v>662916</v>
      </c>
      <c r="K24" s="66">
        <v>667598</v>
      </c>
    </row>
    <row r="25" spans="2:11" ht="15">
      <c r="B25" s="65" t="s">
        <v>17</v>
      </c>
      <c r="C25" s="66">
        <v>117483</v>
      </c>
      <c r="D25" s="50">
        <v>118349</v>
      </c>
      <c r="E25" s="66">
        <v>117483</v>
      </c>
      <c r="F25" s="66">
        <v>9985</v>
      </c>
      <c r="G25" s="66">
        <v>10691</v>
      </c>
      <c r="H25" s="50">
        <v>10281</v>
      </c>
      <c r="I25" s="66">
        <v>10282</v>
      </c>
      <c r="J25" s="66">
        <v>9895</v>
      </c>
      <c r="K25" s="66">
        <v>10223</v>
      </c>
    </row>
    <row r="26" spans="2:11" ht="19.5" customHeight="1">
      <c r="B26" s="37" t="s">
        <v>18</v>
      </c>
      <c r="C26" s="107">
        <v>821720</v>
      </c>
      <c r="D26" s="54">
        <v>832301</v>
      </c>
      <c r="E26" s="107">
        <v>818050</v>
      </c>
      <c r="F26" s="107">
        <v>688504</v>
      </c>
      <c r="G26" s="107">
        <v>678833</v>
      </c>
      <c r="H26" s="54">
        <v>694373</v>
      </c>
      <c r="I26" s="107">
        <v>689874</v>
      </c>
      <c r="J26" s="107">
        <v>672811</v>
      </c>
      <c r="K26" s="107">
        <v>677821</v>
      </c>
    </row>
    <row r="27" spans="2:11" ht="19.5" customHeight="1">
      <c r="B27" s="3" t="s">
        <v>19</v>
      </c>
      <c r="C27" s="107">
        <v>1227099</v>
      </c>
      <c r="D27" s="54">
        <v>1222228</v>
      </c>
      <c r="E27" s="107">
        <v>1203989</v>
      </c>
      <c r="F27" s="107">
        <v>1089933</v>
      </c>
      <c r="G27" s="107">
        <v>1074767</v>
      </c>
      <c r="H27" s="4">
        <v>1070712</v>
      </c>
      <c r="I27" s="107">
        <v>1069018</v>
      </c>
      <c r="J27" s="107">
        <v>1040117</v>
      </c>
      <c r="K27" s="107">
        <v>1062242</v>
      </c>
    </row>
    <row r="28" spans="9:11" ht="15">
      <c r="I28" s="61"/>
      <c r="J28" s="61"/>
      <c r="K28" s="61"/>
    </row>
    <row r="29" spans="3:11" ht="15">
      <c r="C29" s="36"/>
      <c r="D29" s="36"/>
      <c r="E29" s="36"/>
      <c r="F29" s="14"/>
      <c r="G29" s="14"/>
      <c r="H29" s="14"/>
      <c r="I29" s="29"/>
      <c r="J29" s="29"/>
      <c r="K29" s="2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1"/>
  <sheetViews>
    <sheetView showGridLines="0" zoomScale="85" zoomScaleNormal="85" zoomScalePageLayoutView="0" workbookViewId="0" topLeftCell="A1">
      <selection activeCell="B3" sqref="B3"/>
    </sheetView>
  </sheetViews>
  <sheetFormatPr defaultColWidth="11.421875" defaultRowHeight="15"/>
  <cols>
    <col min="1" max="1" width="5.28125" style="82" customWidth="1"/>
    <col min="2" max="2" width="34.421875" style="0" customWidth="1"/>
    <col min="3" max="9" width="11.421875" style="62" customWidth="1"/>
    <col min="10" max="11" width="11.421875" style="30" customWidth="1"/>
    <col min="12" max="12" width="11.421875" style="0" customWidth="1"/>
    <col min="13" max="13" width="11.421875" style="26" customWidth="1"/>
    <col min="14" max="16384" width="11.421875" style="82" customWidth="1"/>
  </cols>
  <sheetData>
    <row r="1" spans="2:13" ht="15">
      <c r="B1" s="30"/>
      <c r="L1" s="30"/>
      <c r="M1" s="30"/>
    </row>
    <row r="3" spans="2:12" ht="15">
      <c r="B3" s="25" t="s">
        <v>20</v>
      </c>
      <c r="L3" s="21"/>
    </row>
    <row r="4" spans="2:13" ht="15">
      <c r="B4" s="19" t="s">
        <v>0</v>
      </c>
      <c r="C4" s="63"/>
      <c r="D4" s="63"/>
      <c r="E4" s="63"/>
      <c r="F4" s="63"/>
      <c r="G4" s="63"/>
      <c r="H4" s="63"/>
      <c r="I4" s="63"/>
      <c r="J4" s="63"/>
      <c r="K4" s="63"/>
      <c r="L4" s="41"/>
      <c r="M4" s="64"/>
    </row>
    <row r="5" spans="2:13" ht="15">
      <c r="B5" s="21"/>
      <c r="L5" s="30"/>
      <c r="M5" s="30"/>
    </row>
    <row r="6" spans="2:13" ht="18.75" customHeight="1">
      <c r="B6" s="130"/>
      <c r="C6" s="127" t="s">
        <v>60</v>
      </c>
      <c r="D6" s="130">
        <v>2014</v>
      </c>
      <c r="E6" s="127" t="s">
        <v>45</v>
      </c>
      <c r="F6" s="127" t="s">
        <v>63</v>
      </c>
      <c r="G6" s="127" t="s">
        <v>62</v>
      </c>
      <c r="H6" s="127" t="s">
        <v>61</v>
      </c>
      <c r="I6" s="130">
        <v>2013</v>
      </c>
      <c r="J6" s="127" t="s">
        <v>46</v>
      </c>
      <c r="K6" s="132" t="s">
        <v>64</v>
      </c>
      <c r="L6" s="129" t="s">
        <v>65</v>
      </c>
      <c r="M6" s="131" t="s">
        <v>66</v>
      </c>
    </row>
    <row r="7" spans="2:13" ht="18.75" customHeight="1">
      <c r="B7" s="130"/>
      <c r="C7" s="128"/>
      <c r="D7" s="130"/>
      <c r="E7" s="128"/>
      <c r="F7" s="128"/>
      <c r="G7" s="128"/>
      <c r="H7" s="128"/>
      <c r="I7" s="130"/>
      <c r="J7" s="128"/>
      <c r="K7" s="132"/>
      <c r="L7" s="129"/>
      <c r="M7" s="131"/>
    </row>
    <row r="8" spans="2:13" s="124" customFormat="1" ht="15">
      <c r="B8" s="101"/>
      <c r="C8" s="102" t="s">
        <v>2</v>
      </c>
      <c r="D8" s="101" t="s">
        <v>2</v>
      </c>
      <c r="E8" s="102" t="s">
        <v>2</v>
      </c>
      <c r="F8" s="102" t="s">
        <v>2</v>
      </c>
      <c r="G8" s="102" t="s">
        <v>2</v>
      </c>
      <c r="H8" s="102" t="s">
        <v>2</v>
      </c>
      <c r="I8" s="101" t="s">
        <v>2</v>
      </c>
      <c r="J8" s="102" t="s">
        <v>2</v>
      </c>
      <c r="K8" s="102" t="s">
        <v>2</v>
      </c>
      <c r="L8" s="102" t="s">
        <v>2</v>
      </c>
      <c r="M8" s="102" t="s">
        <v>2</v>
      </c>
    </row>
    <row r="9" spans="2:13" s="87" customFormat="1" ht="15">
      <c r="B9" s="65" t="s">
        <v>21</v>
      </c>
      <c r="C9" s="69">
        <v>116585</v>
      </c>
      <c r="D9" s="50">
        <f>SUM(E9:H9)</f>
        <v>492305</v>
      </c>
      <c r="E9" s="69">
        <v>120941</v>
      </c>
      <c r="F9" s="69">
        <v>122058</v>
      </c>
      <c r="G9" s="69">
        <v>127242</v>
      </c>
      <c r="H9" s="69">
        <v>122064</v>
      </c>
      <c r="I9" s="50">
        <f>SUM(J9:M9)</f>
        <v>478942</v>
      </c>
      <c r="J9" s="69">
        <v>120656</v>
      </c>
      <c r="K9" s="69">
        <v>116925</v>
      </c>
      <c r="L9" s="69">
        <v>120570</v>
      </c>
      <c r="M9" s="69">
        <v>120791</v>
      </c>
    </row>
    <row r="10" spans="2:13" s="87" customFormat="1" ht="15">
      <c r="B10" s="65" t="s">
        <v>22</v>
      </c>
      <c r="C10" s="66">
        <v>-85347</v>
      </c>
      <c r="D10" s="50">
        <f aca="true" t="shared" si="0" ref="D10:D24">SUM(E10:H10)</f>
        <v>-367923</v>
      </c>
      <c r="E10" s="66">
        <v>-90650</v>
      </c>
      <c r="F10" s="66">
        <v>-87145</v>
      </c>
      <c r="G10" s="66">
        <v>-97594</v>
      </c>
      <c r="H10" s="66">
        <v>-92534</v>
      </c>
      <c r="I10" s="50">
        <f aca="true" t="shared" si="1" ref="I10:I24">SUM(J10:M10)</f>
        <v>-363536</v>
      </c>
      <c r="J10" s="66">
        <v>-93839</v>
      </c>
      <c r="K10" s="66">
        <v>-89275</v>
      </c>
      <c r="L10" s="66">
        <v>-89094</v>
      </c>
      <c r="M10" s="66">
        <v>-91328</v>
      </c>
    </row>
    <row r="11" spans="2:13" s="87" customFormat="1" ht="15">
      <c r="B11" s="65" t="s">
        <v>23</v>
      </c>
      <c r="C11" s="69">
        <v>31238</v>
      </c>
      <c r="D11" s="50">
        <f t="shared" si="0"/>
        <v>124382</v>
      </c>
      <c r="E11" s="69">
        <v>30291</v>
      </c>
      <c r="F11" s="69">
        <v>34913</v>
      </c>
      <c r="G11" s="69">
        <v>29648</v>
      </c>
      <c r="H11" s="69">
        <v>29530</v>
      </c>
      <c r="I11" s="50">
        <f t="shared" si="1"/>
        <v>115406</v>
      </c>
      <c r="J11" s="69">
        <v>26817</v>
      </c>
      <c r="K11" s="69">
        <v>27650</v>
      </c>
      <c r="L11" s="69">
        <v>31476</v>
      </c>
      <c r="M11" s="69">
        <v>29463</v>
      </c>
    </row>
    <row r="12" spans="2:13" s="87" customFormat="1" ht="15">
      <c r="B12" s="65" t="s">
        <v>24</v>
      </c>
      <c r="C12" s="66">
        <v>-15839</v>
      </c>
      <c r="D12" s="50">
        <f t="shared" si="0"/>
        <v>-69200</v>
      </c>
      <c r="E12" s="66">
        <v>-18033</v>
      </c>
      <c r="F12" s="66">
        <v>-17793</v>
      </c>
      <c r="G12" s="66">
        <v>-17387</v>
      </c>
      <c r="H12" s="66">
        <v>-15987</v>
      </c>
      <c r="I12" s="50">
        <f t="shared" si="1"/>
        <v>-65823</v>
      </c>
      <c r="J12" s="66">
        <v>-20053</v>
      </c>
      <c r="K12" s="66">
        <v>-15289</v>
      </c>
      <c r="L12" s="66">
        <v>-16692</v>
      </c>
      <c r="M12" s="66">
        <v>-13789</v>
      </c>
    </row>
    <row r="13" spans="2:13" s="87" customFormat="1" ht="15">
      <c r="B13" s="125" t="s">
        <v>25</v>
      </c>
      <c r="C13" s="108">
        <v>15399</v>
      </c>
      <c r="D13" s="110">
        <f t="shared" si="0"/>
        <v>55182</v>
      </c>
      <c r="E13" s="108">
        <v>12258</v>
      </c>
      <c r="F13" s="108">
        <v>17120</v>
      </c>
      <c r="G13" s="108">
        <v>12261</v>
      </c>
      <c r="H13" s="108">
        <v>13543</v>
      </c>
      <c r="I13" s="110">
        <f t="shared" si="1"/>
        <v>49583</v>
      </c>
      <c r="J13" s="108">
        <v>6764</v>
      </c>
      <c r="K13" s="108">
        <v>12361</v>
      </c>
      <c r="L13" s="108">
        <v>14784</v>
      </c>
      <c r="M13" s="108">
        <v>15674</v>
      </c>
    </row>
    <row r="14" spans="2:13" s="87" customFormat="1" ht="15">
      <c r="B14" s="65" t="s">
        <v>26</v>
      </c>
      <c r="C14" s="66">
        <v>767</v>
      </c>
      <c r="D14" s="50">
        <f t="shared" si="0"/>
        <v>-1833</v>
      </c>
      <c r="E14" s="66">
        <v>-739</v>
      </c>
      <c r="F14" s="66">
        <v>665</v>
      </c>
      <c r="G14" s="66">
        <v>-1263</v>
      </c>
      <c r="H14" s="66">
        <v>-496</v>
      </c>
      <c r="I14" s="50">
        <f t="shared" si="1"/>
        <v>16616</v>
      </c>
      <c r="J14" s="66">
        <v>2333</v>
      </c>
      <c r="K14" s="66">
        <v>14084</v>
      </c>
      <c r="L14" s="66">
        <v>-344</v>
      </c>
      <c r="M14" s="69">
        <v>543</v>
      </c>
    </row>
    <row r="15" spans="2:13" s="87" customFormat="1" ht="15">
      <c r="B15" s="65" t="s">
        <v>27</v>
      </c>
      <c r="C15" s="66">
        <v>316</v>
      </c>
      <c r="D15" s="50">
        <f t="shared" si="0"/>
        <v>7446</v>
      </c>
      <c r="E15" s="66">
        <v>3423</v>
      </c>
      <c r="F15" s="66">
        <v>966</v>
      </c>
      <c r="G15" s="66">
        <v>1407</v>
      </c>
      <c r="H15" s="66">
        <v>1650</v>
      </c>
      <c r="I15" s="50">
        <f t="shared" si="1"/>
        <v>6178</v>
      </c>
      <c r="J15" s="66">
        <v>1929</v>
      </c>
      <c r="K15" s="66">
        <v>1037</v>
      </c>
      <c r="L15" s="66">
        <v>1807</v>
      </c>
      <c r="M15" s="69">
        <v>1405</v>
      </c>
    </row>
    <row r="16" spans="2:13" s="87" customFormat="1" ht="15">
      <c r="B16" s="65" t="s">
        <v>28</v>
      </c>
      <c r="C16" s="66">
        <v>-2426</v>
      </c>
      <c r="D16" s="50">
        <f t="shared" si="0"/>
        <v>-11000</v>
      </c>
      <c r="E16" s="66">
        <v>-2683</v>
      </c>
      <c r="F16" s="66">
        <v>-2760</v>
      </c>
      <c r="G16" s="66">
        <v>-2785</v>
      </c>
      <c r="H16" s="66">
        <v>-2772</v>
      </c>
      <c r="I16" s="50">
        <f t="shared" si="1"/>
        <v>-11899</v>
      </c>
      <c r="J16" s="66">
        <v>-2544</v>
      </c>
      <c r="K16" s="66">
        <v>-3206</v>
      </c>
      <c r="L16" s="66">
        <v>-3639</v>
      </c>
      <c r="M16" s="69">
        <v>-2510</v>
      </c>
    </row>
    <row r="17" spans="2:13" s="87" customFormat="1" ht="15">
      <c r="B17" s="65" t="s">
        <v>29</v>
      </c>
      <c r="C17" s="66">
        <v>7535</v>
      </c>
      <c r="D17" s="50">
        <f t="shared" si="0"/>
        <v>28938</v>
      </c>
      <c r="E17" s="66">
        <v>14365</v>
      </c>
      <c r="F17" s="66">
        <v>4946</v>
      </c>
      <c r="G17" s="66">
        <v>6758</v>
      </c>
      <c r="H17" s="66">
        <v>2869</v>
      </c>
      <c r="I17" s="50">
        <f t="shared" si="1"/>
        <v>27206</v>
      </c>
      <c r="J17" s="66">
        <v>6553</v>
      </c>
      <c r="K17" s="66">
        <v>7001</v>
      </c>
      <c r="L17" s="66">
        <v>7879</v>
      </c>
      <c r="M17" s="69">
        <v>5773</v>
      </c>
    </row>
    <row r="18" spans="2:13" s="87" customFormat="1" ht="15">
      <c r="B18" s="65" t="s">
        <v>30</v>
      </c>
      <c r="C18" s="66">
        <v>-581</v>
      </c>
      <c r="D18" s="50">
        <f t="shared" si="0"/>
        <v>679</v>
      </c>
      <c r="E18" s="66">
        <v>-328</v>
      </c>
      <c r="F18" s="66">
        <v>-392</v>
      </c>
      <c r="G18" s="66">
        <v>694</v>
      </c>
      <c r="H18" s="66">
        <v>705</v>
      </c>
      <c r="I18" s="50">
        <f t="shared" si="1"/>
        <v>333</v>
      </c>
      <c r="J18" s="66">
        <v>139</v>
      </c>
      <c r="K18" s="66">
        <v>-148</v>
      </c>
      <c r="L18" s="66">
        <v>118</v>
      </c>
      <c r="M18" s="69">
        <v>224</v>
      </c>
    </row>
    <row r="19" spans="2:13" s="87" customFormat="1" ht="15">
      <c r="B19" s="65" t="s">
        <v>31</v>
      </c>
      <c r="C19" s="66">
        <v>2</v>
      </c>
      <c r="D19" s="50">
        <f t="shared" si="0"/>
        <v>67</v>
      </c>
      <c r="E19" s="66">
        <v>9</v>
      </c>
      <c r="F19" s="66">
        <v>48</v>
      </c>
      <c r="G19" s="66">
        <v>8</v>
      </c>
      <c r="H19" s="66">
        <v>2</v>
      </c>
      <c r="I19" s="50">
        <f t="shared" si="1"/>
        <v>22</v>
      </c>
      <c r="J19" s="66">
        <v>18</v>
      </c>
      <c r="K19" s="66">
        <v>14</v>
      </c>
      <c r="L19" s="66">
        <v>-10</v>
      </c>
      <c r="M19" s="69">
        <v>0</v>
      </c>
    </row>
    <row r="20" spans="2:13" s="87" customFormat="1" ht="15">
      <c r="B20" s="125" t="s">
        <v>32</v>
      </c>
      <c r="C20" s="108">
        <v>21012</v>
      </c>
      <c r="D20" s="110">
        <f t="shared" si="0"/>
        <v>79479</v>
      </c>
      <c r="E20" s="108">
        <v>26305</v>
      </c>
      <c r="F20" s="108">
        <v>20593</v>
      </c>
      <c r="G20" s="108">
        <v>17080</v>
      </c>
      <c r="H20" s="108">
        <v>15501</v>
      </c>
      <c r="I20" s="110">
        <f t="shared" si="1"/>
        <v>88039</v>
      </c>
      <c r="J20" s="108">
        <v>15192</v>
      </c>
      <c r="K20" s="108">
        <v>31143</v>
      </c>
      <c r="L20" s="108">
        <v>20595</v>
      </c>
      <c r="M20" s="108">
        <v>21109</v>
      </c>
    </row>
    <row r="21" spans="2:13" s="87" customFormat="1" ht="15">
      <c r="B21" s="125" t="s">
        <v>33</v>
      </c>
      <c r="C21" s="109">
        <v>-3703</v>
      </c>
      <c r="D21" s="110">
        <f t="shared" si="0"/>
        <v>-9276</v>
      </c>
      <c r="E21" s="109">
        <v>1605</v>
      </c>
      <c r="F21" s="109">
        <v>-5437</v>
      </c>
      <c r="G21" s="109">
        <v>-1581</v>
      </c>
      <c r="H21" s="109">
        <v>-3863</v>
      </c>
      <c r="I21" s="110">
        <f t="shared" si="1"/>
        <v>-11647</v>
      </c>
      <c r="J21" s="109">
        <v>1174</v>
      </c>
      <c r="K21" s="109">
        <v>-5690</v>
      </c>
      <c r="L21" s="109">
        <v>-3501</v>
      </c>
      <c r="M21" s="108">
        <v>-3630</v>
      </c>
    </row>
    <row r="22" spans="2:13" s="87" customFormat="1" ht="15">
      <c r="B22" s="125" t="s">
        <v>47</v>
      </c>
      <c r="C22" s="108">
        <v>17309</v>
      </c>
      <c r="D22" s="110">
        <f t="shared" si="0"/>
        <v>70203</v>
      </c>
      <c r="E22" s="108">
        <v>27910</v>
      </c>
      <c r="F22" s="108">
        <v>15156</v>
      </c>
      <c r="G22" s="108">
        <v>15499</v>
      </c>
      <c r="H22" s="108">
        <v>11638</v>
      </c>
      <c r="I22" s="110">
        <f t="shared" si="1"/>
        <v>76392</v>
      </c>
      <c r="J22" s="108">
        <v>16366</v>
      </c>
      <c r="K22" s="108">
        <v>25453</v>
      </c>
      <c r="L22" s="108">
        <v>17094</v>
      </c>
      <c r="M22" s="108">
        <v>17479</v>
      </c>
    </row>
    <row r="23" spans="2:13" ht="18.75" customHeight="1">
      <c r="B23" s="65" t="s">
        <v>48</v>
      </c>
      <c r="C23" s="58">
        <v>13909</v>
      </c>
      <c r="D23" s="50">
        <f t="shared" si="0"/>
        <v>61037</v>
      </c>
      <c r="E23" s="58">
        <v>24447</v>
      </c>
      <c r="F23" s="58">
        <v>10878</v>
      </c>
      <c r="G23" s="58">
        <v>14629</v>
      </c>
      <c r="H23" s="58">
        <v>11083</v>
      </c>
      <c r="I23" s="50">
        <f t="shared" si="1"/>
        <v>73531</v>
      </c>
      <c r="J23" s="58">
        <v>15705</v>
      </c>
      <c r="K23" s="58">
        <v>24763</v>
      </c>
      <c r="L23" s="58">
        <v>16265</v>
      </c>
      <c r="M23" s="52">
        <v>16798</v>
      </c>
    </row>
    <row r="24" spans="2:13" ht="15">
      <c r="B24" s="65" t="s">
        <v>49</v>
      </c>
      <c r="C24" s="58">
        <v>3400</v>
      </c>
      <c r="D24" s="50">
        <f t="shared" si="0"/>
        <v>9166</v>
      </c>
      <c r="E24" s="58">
        <v>3463</v>
      </c>
      <c r="F24" s="58">
        <v>4278</v>
      </c>
      <c r="G24" s="58">
        <v>870</v>
      </c>
      <c r="H24" s="58">
        <v>555</v>
      </c>
      <c r="I24" s="50">
        <f t="shared" si="1"/>
        <v>2861</v>
      </c>
      <c r="J24" s="58">
        <v>661</v>
      </c>
      <c r="K24" s="58">
        <v>690</v>
      </c>
      <c r="L24" s="58">
        <v>829</v>
      </c>
      <c r="M24" s="52">
        <v>681</v>
      </c>
    </row>
    <row r="25" spans="2:13" ht="15">
      <c r="B25" s="21"/>
      <c r="C25" s="49"/>
      <c r="D25" s="49"/>
      <c r="E25" s="49"/>
      <c r="F25" s="49"/>
      <c r="G25" s="49"/>
      <c r="H25" s="49"/>
      <c r="I25" s="49"/>
      <c r="J25" s="31"/>
      <c r="K25" s="34"/>
      <c r="L25" s="22"/>
      <c r="M25" s="27"/>
    </row>
    <row r="26" spans="2:13" ht="15">
      <c r="B26" s="80" t="s">
        <v>81</v>
      </c>
      <c r="C26" s="49"/>
      <c r="D26" s="49"/>
      <c r="E26" s="49"/>
      <c r="F26" s="49"/>
      <c r="G26" s="49"/>
      <c r="H26" s="49"/>
      <c r="I26" s="49"/>
      <c r="J26" s="49"/>
      <c r="K26" s="49"/>
      <c r="L26" s="111"/>
      <c r="M26" s="111"/>
    </row>
    <row r="27" spans="2:13" ht="15">
      <c r="B27" s="65" t="s">
        <v>37</v>
      </c>
      <c r="C27" s="58">
        <v>12392</v>
      </c>
      <c r="D27" s="50">
        <f>SUM(E27:H27)</f>
        <v>50163</v>
      </c>
      <c r="E27" s="58">
        <v>13333</v>
      </c>
      <c r="F27" s="58">
        <v>11492</v>
      </c>
      <c r="G27" s="58">
        <v>12905</v>
      </c>
      <c r="H27" s="58">
        <v>12433</v>
      </c>
      <c r="I27" s="50">
        <f>SUM(J27:M27)</f>
        <v>44708</v>
      </c>
      <c r="J27" s="66">
        <v>12078</v>
      </c>
      <c r="K27" s="66">
        <v>11417</v>
      </c>
      <c r="L27" s="66">
        <v>10702</v>
      </c>
      <c r="M27" s="59">
        <v>10511</v>
      </c>
    </row>
    <row r="28" spans="2:13" ht="15">
      <c r="B28" s="37" t="s">
        <v>40</v>
      </c>
      <c r="C28" s="107">
        <v>27791</v>
      </c>
      <c r="D28" s="50">
        <f>SUM(E28:H28)</f>
        <v>105345</v>
      </c>
      <c r="E28" s="107">
        <v>25591</v>
      </c>
      <c r="F28" s="107">
        <v>28612</v>
      </c>
      <c r="G28" s="107">
        <v>25166</v>
      </c>
      <c r="H28" s="107">
        <v>25976</v>
      </c>
      <c r="I28" s="50">
        <f>SUM(J28:M28)</f>
        <v>94291</v>
      </c>
      <c r="J28" s="107">
        <v>18842</v>
      </c>
      <c r="K28" s="107">
        <v>23778</v>
      </c>
      <c r="L28" s="107">
        <v>25486</v>
      </c>
      <c r="M28" s="107">
        <v>26185</v>
      </c>
    </row>
    <row r="29" spans="2:13" ht="15">
      <c r="B29" s="115" t="s">
        <v>39</v>
      </c>
      <c r="C29" s="53">
        <v>0.2383754342325342</v>
      </c>
      <c r="D29" s="126">
        <f>D28/D9</f>
        <v>0.21398320147063304</v>
      </c>
      <c r="E29" s="53">
        <v>0.21159904416202943</v>
      </c>
      <c r="F29" s="53">
        <v>0.2344131478477445</v>
      </c>
      <c r="G29" s="53">
        <v>0.1977806070322692</v>
      </c>
      <c r="H29" s="53">
        <v>0.21280639664438328</v>
      </c>
      <c r="I29" s="126">
        <f>I28/I9</f>
        <v>0.19687352539555938</v>
      </c>
      <c r="J29" s="53">
        <v>0.15616297573266144</v>
      </c>
      <c r="K29" s="53">
        <v>0.2033611289288005</v>
      </c>
      <c r="L29" s="53">
        <v>0.21137928174504436</v>
      </c>
      <c r="M29" s="53">
        <v>0.21677939581591343</v>
      </c>
    </row>
    <row r="30" spans="2:13" ht="15">
      <c r="B30" s="24"/>
      <c r="C30" s="57"/>
      <c r="D30" s="57"/>
      <c r="E30" s="57"/>
      <c r="F30" s="57"/>
      <c r="G30" s="57"/>
      <c r="H30" s="57"/>
      <c r="I30" s="57"/>
      <c r="J30" s="33"/>
      <c r="K30" s="35"/>
      <c r="L30" s="23"/>
      <c r="M30" s="28"/>
    </row>
    <row r="31" spans="2:13" ht="15">
      <c r="B31" s="24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</sheetData>
  <sheetProtection/>
  <mergeCells count="12">
    <mergeCell ref="M6:M7"/>
    <mergeCell ref="K6:K7"/>
    <mergeCell ref="J6:J7"/>
    <mergeCell ref="C6:C7"/>
    <mergeCell ref="E6:E7"/>
    <mergeCell ref="F6:F7"/>
    <mergeCell ref="H6:H7"/>
    <mergeCell ref="L6:L7"/>
    <mergeCell ref="B6:B7"/>
    <mergeCell ref="G6:G7"/>
    <mergeCell ref="D6:D7"/>
    <mergeCell ref="I6:I7"/>
  </mergeCells>
  <printOptions/>
  <pageMargins left="0.25" right="0.25" top="0.75" bottom="0.75" header="0.3" footer="0.3"/>
  <pageSetup fitToHeight="1" fitToWidth="1" horizontalDpi="600" verticalDpi="600" orientation="landscape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4"/>
  <sheetViews>
    <sheetView showGridLines="0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4" sqref="A4"/>
    </sheetView>
  </sheetViews>
  <sheetFormatPr defaultColWidth="11.421875" defaultRowHeight="15"/>
  <cols>
    <col min="1" max="1" width="28.421875" style="41" customWidth="1"/>
    <col min="2" max="3" width="11.421875" style="41" customWidth="1"/>
    <col min="4" max="4" width="11.7109375" style="41" customWidth="1"/>
    <col min="5" max="12" width="11.421875" style="41" customWidth="1"/>
    <col min="13" max="13" width="3.57421875" style="61" customWidth="1"/>
    <col min="14" max="24" width="11.421875" style="41" customWidth="1"/>
    <col min="25" max="25" width="3.57421875" style="61" customWidth="1"/>
    <col min="26" max="28" width="11.140625" style="41" customWidth="1"/>
    <col min="29" max="36" width="11.421875" style="41" customWidth="1"/>
    <col min="37" max="37" width="3.57421875" style="61" customWidth="1"/>
    <col min="38" max="49" width="11.421875" style="41" customWidth="1"/>
    <col min="50" max="16384" width="11.421875" style="41" customWidth="1"/>
  </cols>
  <sheetData>
    <row r="1" spans="2:46" s="30" customFormat="1" ht="15">
      <c r="B1" s="62"/>
      <c r="C1" s="62"/>
      <c r="D1" s="62"/>
      <c r="E1" s="62"/>
      <c r="H1" s="62"/>
      <c r="I1" s="62"/>
      <c r="M1" s="61"/>
      <c r="N1" s="62"/>
      <c r="O1" s="62"/>
      <c r="P1" s="62"/>
      <c r="Q1" s="62"/>
      <c r="T1" s="62"/>
      <c r="U1" s="62"/>
      <c r="Y1" s="61"/>
      <c r="Z1" s="62"/>
      <c r="AA1" s="62"/>
      <c r="AB1" s="62"/>
      <c r="AC1" s="62"/>
      <c r="AF1" s="62"/>
      <c r="AG1" s="62"/>
      <c r="AK1" s="61"/>
      <c r="AL1" s="62"/>
      <c r="AM1" s="62"/>
      <c r="AN1" s="62"/>
      <c r="AO1" s="62"/>
      <c r="AR1" s="62"/>
      <c r="AT1" s="62"/>
    </row>
    <row r="2" spans="2:46" ht="15">
      <c r="B2" s="62"/>
      <c r="C2" s="62"/>
      <c r="D2" s="62"/>
      <c r="E2" s="62"/>
      <c r="G2" s="30"/>
      <c r="H2" s="62"/>
      <c r="I2" s="62"/>
      <c r="J2" s="18"/>
      <c r="L2" s="18"/>
      <c r="N2" s="62"/>
      <c r="O2" s="62"/>
      <c r="P2" s="62"/>
      <c r="Q2" s="62"/>
      <c r="S2" s="30"/>
      <c r="T2" s="62"/>
      <c r="U2" s="62"/>
      <c r="V2" s="20"/>
      <c r="X2" s="18"/>
      <c r="Z2" s="62"/>
      <c r="AA2" s="62"/>
      <c r="AB2" s="62"/>
      <c r="AC2" s="62"/>
      <c r="AE2" s="30"/>
      <c r="AF2" s="62"/>
      <c r="AG2" s="62"/>
      <c r="AH2" s="18"/>
      <c r="AJ2" s="18"/>
      <c r="AL2" s="62"/>
      <c r="AM2" s="62"/>
      <c r="AN2" s="62"/>
      <c r="AO2" s="62"/>
      <c r="AR2" s="62"/>
      <c r="AT2" s="62"/>
    </row>
    <row r="3" spans="1:48" ht="15">
      <c r="A3" s="17"/>
      <c r="B3" s="60"/>
      <c r="C3" s="60"/>
      <c r="D3" s="60"/>
      <c r="E3" s="60"/>
      <c r="F3" s="60"/>
      <c r="G3" s="60"/>
      <c r="H3" s="60"/>
      <c r="I3" s="60"/>
      <c r="J3" s="61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1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1"/>
      <c r="AI3" s="60"/>
      <c r="AJ3" s="60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</row>
    <row r="4" spans="1:48" ht="18.75" customHeight="1">
      <c r="A4" s="45"/>
      <c r="B4" s="133" t="s">
        <v>34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8"/>
      <c r="N4" s="133" t="s">
        <v>35</v>
      </c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8"/>
      <c r="Z4" s="133" t="s">
        <v>83</v>
      </c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L4" s="133" t="s">
        <v>36</v>
      </c>
      <c r="AM4" s="133"/>
      <c r="AN4" s="133"/>
      <c r="AO4" s="133"/>
      <c r="AP4" s="133"/>
      <c r="AQ4" s="133"/>
      <c r="AR4" s="133"/>
      <c r="AS4" s="133"/>
      <c r="AT4" s="133"/>
      <c r="AU4" s="133"/>
      <c r="AV4" s="133"/>
    </row>
    <row r="5" spans="35:44" s="61" customFormat="1" ht="15">
      <c r="AI5" s="105"/>
      <c r="AJ5" s="106"/>
      <c r="AO5" s="105"/>
      <c r="AQ5" s="105"/>
      <c r="AR5" s="106"/>
    </row>
    <row r="6" spans="1:48" s="67" customFormat="1" ht="18.75" customHeight="1">
      <c r="A6" s="134" t="s">
        <v>36</v>
      </c>
      <c r="B6" s="127" t="s">
        <v>60</v>
      </c>
      <c r="C6" s="130">
        <v>2014</v>
      </c>
      <c r="D6" s="127" t="s">
        <v>45</v>
      </c>
      <c r="E6" s="127" t="s">
        <v>63</v>
      </c>
      <c r="F6" s="127" t="s">
        <v>62</v>
      </c>
      <c r="G6" s="127" t="s">
        <v>61</v>
      </c>
      <c r="H6" s="130">
        <v>2013</v>
      </c>
      <c r="I6" s="127" t="s">
        <v>46</v>
      </c>
      <c r="J6" s="132" t="s">
        <v>64</v>
      </c>
      <c r="K6" s="129" t="s">
        <v>65</v>
      </c>
      <c r="L6" s="127" t="s">
        <v>66</v>
      </c>
      <c r="M6" s="139"/>
      <c r="N6" s="127" t="s">
        <v>60</v>
      </c>
      <c r="O6" s="130">
        <v>2014</v>
      </c>
      <c r="P6" s="127" t="s">
        <v>45</v>
      </c>
      <c r="Q6" s="127" t="s">
        <v>63</v>
      </c>
      <c r="R6" s="127" t="s">
        <v>62</v>
      </c>
      <c r="S6" s="127" t="s">
        <v>61</v>
      </c>
      <c r="T6" s="130">
        <v>2013</v>
      </c>
      <c r="U6" s="127" t="s">
        <v>46</v>
      </c>
      <c r="V6" s="132" t="s">
        <v>64</v>
      </c>
      <c r="W6" s="129" t="s">
        <v>65</v>
      </c>
      <c r="X6" s="127" t="s">
        <v>66</v>
      </c>
      <c r="Y6" s="139"/>
      <c r="Z6" s="127" t="s">
        <v>60</v>
      </c>
      <c r="AA6" s="130">
        <v>2014</v>
      </c>
      <c r="AB6" s="127" t="s">
        <v>45</v>
      </c>
      <c r="AC6" s="127" t="s">
        <v>63</v>
      </c>
      <c r="AD6" s="127" t="s">
        <v>62</v>
      </c>
      <c r="AE6" s="127" t="s">
        <v>61</v>
      </c>
      <c r="AF6" s="130">
        <v>2013</v>
      </c>
      <c r="AG6" s="127" t="s">
        <v>46</v>
      </c>
      <c r="AH6" s="132" t="s">
        <v>64</v>
      </c>
      <c r="AI6" s="129" t="s">
        <v>65</v>
      </c>
      <c r="AJ6" s="127" t="s">
        <v>66</v>
      </c>
      <c r="AK6" s="60"/>
      <c r="AL6" s="127" t="s">
        <v>60</v>
      </c>
      <c r="AM6" s="130">
        <v>2014</v>
      </c>
      <c r="AN6" s="127" t="s">
        <v>45</v>
      </c>
      <c r="AO6" s="127" t="s">
        <v>63</v>
      </c>
      <c r="AP6" s="127" t="s">
        <v>62</v>
      </c>
      <c r="AQ6" s="127" t="s">
        <v>61</v>
      </c>
      <c r="AR6" s="130">
        <v>2013</v>
      </c>
      <c r="AS6" s="127" t="s">
        <v>46</v>
      </c>
      <c r="AT6" s="132" t="s">
        <v>64</v>
      </c>
      <c r="AU6" s="129" t="s">
        <v>65</v>
      </c>
      <c r="AV6" s="127" t="s">
        <v>66</v>
      </c>
    </row>
    <row r="7" spans="1:48" s="67" customFormat="1" ht="18.75" customHeight="1">
      <c r="A7" s="134"/>
      <c r="B7" s="128"/>
      <c r="C7" s="130"/>
      <c r="D7" s="128"/>
      <c r="E7" s="128"/>
      <c r="F7" s="128"/>
      <c r="G7" s="128"/>
      <c r="H7" s="130"/>
      <c r="I7" s="128"/>
      <c r="J7" s="132"/>
      <c r="K7" s="129"/>
      <c r="L7" s="127"/>
      <c r="M7" s="139"/>
      <c r="N7" s="128"/>
      <c r="O7" s="130"/>
      <c r="P7" s="128"/>
      <c r="Q7" s="128"/>
      <c r="R7" s="128"/>
      <c r="S7" s="128"/>
      <c r="T7" s="130"/>
      <c r="U7" s="128"/>
      <c r="V7" s="132"/>
      <c r="W7" s="129"/>
      <c r="X7" s="127"/>
      <c r="Y7" s="139"/>
      <c r="Z7" s="128"/>
      <c r="AA7" s="130"/>
      <c r="AB7" s="128"/>
      <c r="AC7" s="128"/>
      <c r="AD7" s="128"/>
      <c r="AE7" s="128"/>
      <c r="AF7" s="130"/>
      <c r="AG7" s="128"/>
      <c r="AH7" s="132"/>
      <c r="AI7" s="129"/>
      <c r="AJ7" s="127"/>
      <c r="AK7" s="60"/>
      <c r="AL7" s="128"/>
      <c r="AM7" s="130"/>
      <c r="AN7" s="128"/>
      <c r="AO7" s="128"/>
      <c r="AP7" s="128"/>
      <c r="AQ7" s="128"/>
      <c r="AR7" s="130"/>
      <c r="AS7" s="128"/>
      <c r="AT7" s="132"/>
      <c r="AU7" s="129"/>
      <c r="AV7" s="127"/>
    </row>
    <row r="8" spans="2:48" s="101" customFormat="1" ht="15">
      <c r="B8" s="102" t="s">
        <v>2</v>
      </c>
      <c r="C8" s="102" t="s">
        <v>2</v>
      </c>
      <c r="D8" s="102" t="s">
        <v>2</v>
      </c>
      <c r="E8" s="102" t="s">
        <v>2</v>
      </c>
      <c r="F8" s="102" t="s">
        <v>2</v>
      </c>
      <c r="G8" s="102" t="s">
        <v>2</v>
      </c>
      <c r="H8" s="102" t="s">
        <v>2</v>
      </c>
      <c r="I8" s="102" t="s">
        <v>2</v>
      </c>
      <c r="J8" s="103" t="s">
        <v>2</v>
      </c>
      <c r="K8" s="103" t="s">
        <v>2</v>
      </c>
      <c r="L8" s="103" t="s">
        <v>2</v>
      </c>
      <c r="M8" s="103"/>
      <c r="N8" s="102" t="s">
        <v>2</v>
      </c>
      <c r="O8" s="102" t="s">
        <v>2</v>
      </c>
      <c r="P8" s="102" t="s">
        <v>2</v>
      </c>
      <c r="Q8" s="102" t="s">
        <v>2</v>
      </c>
      <c r="R8" s="102" t="s">
        <v>2</v>
      </c>
      <c r="S8" s="102" t="s">
        <v>2</v>
      </c>
      <c r="T8" s="102" t="s">
        <v>2</v>
      </c>
      <c r="U8" s="102" t="s">
        <v>2</v>
      </c>
      <c r="V8" s="103" t="s">
        <v>2</v>
      </c>
      <c r="W8" s="103" t="s">
        <v>2</v>
      </c>
      <c r="X8" s="103" t="s">
        <v>2</v>
      </c>
      <c r="Y8" s="103"/>
      <c r="Z8" s="102" t="s">
        <v>2</v>
      </c>
      <c r="AA8" s="102" t="s">
        <v>2</v>
      </c>
      <c r="AB8" s="102" t="s">
        <v>2</v>
      </c>
      <c r="AC8" s="102" t="s">
        <v>2</v>
      </c>
      <c r="AD8" s="102" t="s">
        <v>2</v>
      </c>
      <c r="AE8" s="102" t="s">
        <v>2</v>
      </c>
      <c r="AF8" s="102" t="s">
        <v>2</v>
      </c>
      <c r="AG8" s="102" t="s">
        <v>2</v>
      </c>
      <c r="AH8" s="103" t="s">
        <v>2</v>
      </c>
      <c r="AI8" s="103" t="s">
        <v>2</v>
      </c>
      <c r="AJ8" s="103" t="s">
        <v>2</v>
      </c>
      <c r="AK8" s="79"/>
      <c r="AL8" s="102" t="s">
        <v>2</v>
      </c>
      <c r="AM8" s="102" t="s">
        <v>2</v>
      </c>
      <c r="AN8" s="102" t="s">
        <v>2</v>
      </c>
      <c r="AO8" s="102" t="s">
        <v>2</v>
      </c>
      <c r="AP8" s="102" t="s">
        <v>2</v>
      </c>
      <c r="AQ8" s="102" t="s">
        <v>2</v>
      </c>
      <c r="AR8" s="102" t="s">
        <v>2</v>
      </c>
      <c r="AS8" s="102" t="s">
        <v>2</v>
      </c>
      <c r="AT8" s="102" t="s">
        <v>2</v>
      </c>
      <c r="AU8" s="102" t="s">
        <v>2</v>
      </c>
      <c r="AV8" s="102" t="s">
        <v>2</v>
      </c>
    </row>
    <row r="9" spans="1:48" s="101" customFormat="1" ht="15">
      <c r="A9" s="104" t="s">
        <v>79</v>
      </c>
      <c r="B9" s="102"/>
      <c r="C9" s="102"/>
      <c r="D9" s="102"/>
      <c r="E9" s="102"/>
      <c r="F9" s="102"/>
      <c r="G9" s="102"/>
      <c r="H9" s="102"/>
      <c r="I9" s="102"/>
      <c r="J9" s="103"/>
      <c r="K9" s="103"/>
      <c r="L9" s="103"/>
      <c r="M9" s="103"/>
      <c r="N9" s="102"/>
      <c r="P9" s="102"/>
      <c r="Q9" s="102"/>
      <c r="R9" s="102"/>
      <c r="S9" s="102"/>
      <c r="U9" s="102"/>
      <c r="V9" s="103"/>
      <c r="W9" s="103"/>
      <c r="X9" s="103"/>
      <c r="Y9" s="103"/>
      <c r="Z9" s="102"/>
      <c r="AB9" s="102"/>
      <c r="AC9" s="102"/>
      <c r="AD9" s="102"/>
      <c r="AE9" s="102"/>
      <c r="AG9" s="102"/>
      <c r="AH9" s="103"/>
      <c r="AI9" s="103"/>
      <c r="AJ9" s="103"/>
      <c r="AK9" s="79"/>
      <c r="AL9" s="102"/>
      <c r="AN9" s="102"/>
      <c r="AO9" s="102"/>
      <c r="AP9" s="102"/>
      <c r="AQ9" s="102"/>
      <c r="AS9" s="102"/>
      <c r="AT9" s="102"/>
      <c r="AU9" s="102"/>
      <c r="AV9" s="102"/>
    </row>
    <row r="10" spans="1:48" s="61" customFormat="1" ht="15">
      <c r="A10" s="65" t="s">
        <v>21</v>
      </c>
      <c r="B10" s="76">
        <v>48713</v>
      </c>
      <c r="C10" s="50">
        <f>SUM(D10:G10)</f>
        <v>217220</v>
      </c>
      <c r="D10" s="76">
        <v>53633</v>
      </c>
      <c r="E10" s="76">
        <v>53793</v>
      </c>
      <c r="F10" s="76">
        <v>56252</v>
      </c>
      <c r="G10" s="76">
        <v>53542</v>
      </c>
      <c r="H10" s="50">
        <f>SUM(I10:L10)</f>
        <v>203795</v>
      </c>
      <c r="I10" s="76">
        <v>53598</v>
      </c>
      <c r="J10" s="76">
        <v>50794</v>
      </c>
      <c r="K10" s="76">
        <v>50478</v>
      </c>
      <c r="L10" s="76">
        <v>48925</v>
      </c>
      <c r="M10" s="76"/>
      <c r="N10" s="76">
        <v>33527</v>
      </c>
      <c r="O10" s="50">
        <f>SUM(P10:S10)</f>
        <v>126903</v>
      </c>
      <c r="P10" s="76">
        <v>34444</v>
      </c>
      <c r="Q10" s="76">
        <v>33902</v>
      </c>
      <c r="R10" s="76">
        <v>31050</v>
      </c>
      <c r="S10" s="76">
        <v>27507</v>
      </c>
      <c r="T10" s="50">
        <f>SUM(U10:X10)</f>
        <v>107861</v>
      </c>
      <c r="U10" s="76">
        <v>27290</v>
      </c>
      <c r="V10" s="76">
        <v>26567</v>
      </c>
      <c r="W10" s="76">
        <v>28613</v>
      </c>
      <c r="X10" s="76">
        <v>25391</v>
      </c>
      <c r="Y10" s="76"/>
      <c r="Z10" s="76">
        <v>34345</v>
      </c>
      <c r="AA10" s="50">
        <f>SUM(AB10:AE10)</f>
        <v>148182</v>
      </c>
      <c r="AB10" s="76">
        <v>32864</v>
      </c>
      <c r="AC10" s="76">
        <v>34363</v>
      </c>
      <c r="AD10" s="76">
        <v>39940</v>
      </c>
      <c r="AE10" s="76">
        <v>41015</v>
      </c>
      <c r="AF10" s="50">
        <f>SUM(AG10:AJ10)</f>
        <v>167286</v>
      </c>
      <c r="AG10" s="76">
        <v>39768</v>
      </c>
      <c r="AH10" s="76">
        <v>39564</v>
      </c>
      <c r="AI10" s="76">
        <v>41479</v>
      </c>
      <c r="AJ10" s="76">
        <v>46475</v>
      </c>
      <c r="AL10" s="66">
        <v>116585</v>
      </c>
      <c r="AM10" s="50">
        <f>SUM(AN10:AQ10)</f>
        <v>492305</v>
      </c>
      <c r="AN10" s="66">
        <v>120941</v>
      </c>
      <c r="AO10" s="66">
        <v>122058</v>
      </c>
      <c r="AP10" s="66">
        <v>127242</v>
      </c>
      <c r="AQ10" s="66">
        <v>122064</v>
      </c>
      <c r="AR10" s="50">
        <f>SUM(AS10:AV10)</f>
        <v>478942</v>
      </c>
      <c r="AS10" s="66">
        <v>120656</v>
      </c>
      <c r="AT10" s="66">
        <v>116925</v>
      </c>
      <c r="AU10" s="66">
        <v>120570</v>
      </c>
      <c r="AV10" s="66">
        <v>120791</v>
      </c>
    </row>
    <row r="11" spans="1:48" s="61" customFormat="1" ht="15">
      <c r="A11" s="65" t="s">
        <v>22</v>
      </c>
      <c r="B11" s="66">
        <v>-34487</v>
      </c>
      <c r="C11" s="50">
        <f aca="true" t="shared" si="0" ref="C11:C30">SUM(D11:G11)</f>
        <v>-151680</v>
      </c>
      <c r="D11" s="66">
        <v>-37904</v>
      </c>
      <c r="E11" s="66">
        <v>-35247</v>
      </c>
      <c r="F11" s="66">
        <v>-40704</v>
      </c>
      <c r="G11" s="76">
        <v>-37825</v>
      </c>
      <c r="H11" s="50">
        <f aca="true" t="shared" si="1" ref="H11:H30">SUM(I11:L11)</f>
        <v>-145357</v>
      </c>
      <c r="I11" s="66">
        <v>-39136</v>
      </c>
      <c r="J11" s="76">
        <v>-37234</v>
      </c>
      <c r="K11" s="76">
        <v>-35329</v>
      </c>
      <c r="L11" s="76">
        <v>-33658</v>
      </c>
      <c r="M11" s="76"/>
      <c r="N11" s="66">
        <v>-21721</v>
      </c>
      <c r="O11" s="50">
        <f aca="true" t="shared" si="2" ref="O11:O30">SUM(P11:S11)</f>
        <v>-85504</v>
      </c>
      <c r="P11" s="66">
        <v>-21655</v>
      </c>
      <c r="Q11" s="66">
        <v>-22059</v>
      </c>
      <c r="R11" s="66">
        <v>-21754</v>
      </c>
      <c r="S11" s="66">
        <v>-20036</v>
      </c>
      <c r="T11" s="50">
        <f>SUM(U11:X11)</f>
        <v>-76343</v>
      </c>
      <c r="U11" s="66">
        <v>-18742</v>
      </c>
      <c r="V11" s="76">
        <v>-19424</v>
      </c>
      <c r="W11" s="76">
        <v>-19590</v>
      </c>
      <c r="X11" s="76">
        <v>-18587</v>
      </c>
      <c r="Y11" s="76"/>
      <c r="Z11" s="76">
        <v>-29139</v>
      </c>
      <c r="AA11" s="50">
        <f>SUM(AB11:AE11)</f>
        <v>-130739</v>
      </c>
      <c r="AB11" s="66">
        <v>-31091</v>
      </c>
      <c r="AC11" s="66">
        <v>-29839</v>
      </c>
      <c r="AD11" s="66">
        <v>-35136</v>
      </c>
      <c r="AE11" s="66">
        <v>-34673</v>
      </c>
      <c r="AF11" s="50">
        <f>SUM(AG11:AJ11)</f>
        <v>-141836</v>
      </c>
      <c r="AG11" s="66">
        <v>-35961</v>
      </c>
      <c r="AH11" s="76">
        <v>-32617</v>
      </c>
      <c r="AI11" s="76">
        <v>-34175</v>
      </c>
      <c r="AJ11" s="76">
        <v>-39083</v>
      </c>
      <c r="AL11" s="66">
        <v>-85347</v>
      </c>
      <c r="AM11" s="50">
        <f>SUM(AN11:AQ11)</f>
        <v>-367923</v>
      </c>
      <c r="AN11" s="66">
        <v>-90650</v>
      </c>
      <c r="AO11" s="66">
        <v>-87145</v>
      </c>
      <c r="AP11" s="66">
        <v>-97594</v>
      </c>
      <c r="AQ11" s="66">
        <v>-92534</v>
      </c>
      <c r="AR11" s="50">
        <f>SUM(AS11:AV11)</f>
        <v>-363536</v>
      </c>
      <c r="AS11" s="66">
        <v>-93839</v>
      </c>
      <c r="AT11" s="66">
        <v>-89275</v>
      </c>
      <c r="AU11" s="66">
        <v>-89094</v>
      </c>
      <c r="AV11" s="66">
        <v>-91328</v>
      </c>
    </row>
    <row r="12" spans="1:48" s="61" customFormat="1" ht="15">
      <c r="A12" s="65" t="s">
        <v>23</v>
      </c>
      <c r="B12" s="76">
        <v>14226</v>
      </c>
      <c r="C12" s="50">
        <f t="shared" si="0"/>
        <v>65540</v>
      </c>
      <c r="D12" s="76">
        <v>15729</v>
      </c>
      <c r="E12" s="76">
        <v>18546</v>
      </c>
      <c r="F12" s="76">
        <v>15548</v>
      </c>
      <c r="G12" s="76">
        <v>15717</v>
      </c>
      <c r="H12" s="50">
        <f t="shared" si="1"/>
        <v>58438</v>
      </c>
      <c r="I12" s="76">
        <v>14462</v>
      </c>
      <c r="J12" s="76">
        <v>13560</v>
      </c>
      <c r="K12" s="76">
        <v>15149</v>
      </c>
      <c r="L12" s="76">
        <v>15267</v>
      </c>
      <c r="M12" s="76"/>
      <c r="N12" s="76">
        <v>11806</v>
      </c>
      <c r="O12" s="50">
        <f t="shared" si="2"/>
        <v>41399</v>
      </c>
      <c r="P12" s="76">
        <v>12789</v>
      </c>
      <c r="Q12" s="76">
        <v>11843</v>
      </c>
      <c r="R12" s="76">
        <v>9296</v>
      </c>
      <c r="S12" s="76">
        <v>7471</v>
      </c>
      <c r="T12" s="50">
        <f>SUM(U12:X12)</f>
        <v>31518</v>
      </c>
      <c r="U12" s="76">
        <v>8548</v>
      </c>
      <c r="V12" s="76">
        <v>7143</v>
      </c>
      <c r="W12" s="76">
        <v>9023</v>
      </c>
      <c r="X12" s="76">
        <v>6804</v>
      </c>
      <c r="Y12" s="76"/>
      <c r="Z12" s="76">
        <v>5206</v>
      </c>
      <c r="AA12" s="50">
        <f>SUM(AB12:AE12)</f>
        <v>17443</v>
      </c>
      <c r="AB12" s="76">
        <v>1773</v>
      </c>
      <c r="AC12" s="76">
        <v>4524</v>
      </c>
      <c r="AD12" s="76">
        <v>4804</v>
      </c>
      <c r="AE12" s="76">
        <v>6342</v>
      </c>
      <c r="AF12" s="50">
        <f>SUM(AG12:AJ12)</f>
        <v>25450</v>
      </c>
      <c r="AG12" s="76">
        <v>3807</v>
      </c>
      <c r="AH12" s="76">
        <v>6947</v>
      </c>
      <c r="AI12" s="76">
        <v>7304</v>
      </c>
      <c r="AJ12" s="76">
        <v>7392</v>
      </c>
      <c r="AL12" s="66">
        <v>31238</v>
      </c>
      <c r="AM12" s="50">
        <f>SUM(AN12:AQ12)</f>
        <v>124382</v>
      </c>
      <c r="AN12" s="66">
        <v>30291</v>
      </c>
      <c r="AO12" s="66">
        <v>34913</v>
      </c>
      <c r="AP12" s="66">
        <v>29648</v>
      </c>
      <c r="AQ12" s="66">
        <v>29530</v>
      </c>
      <c r="AR12" s="50">
        <f>SUM(AS12:AV12)</f>
        <v>115406</v>
      </c>
      <c r="AS12" s="66">
        <v>26817</v>
      </c>
      <c r="AT12" s="66">
        <v>27650</v>
      </c>
      <c r="AU12" s="66">
        <v>31476</v>
      </c>
      <c r="AV12" s="66">
        <v>29463</v>
      </c>
    </row>
    <row r="13" spans="1:48" s="61" customFormat="1" ht="15">
      <c r="A13" s="65" t="s">
        <v>24</v>
      </c>
      <c r="B13" s="66">
        <v>-5952</v>
      </c>
      <c r="C13" s="50">
        <f t="shared" si="0"/>
        <v>-30479</v>
      </c>
      <c r="D13" s="66">
        <v>-7966</v>
      </c>
      <c r="E13" s="66">
        <v>-7294</v>
      </c>
      <c r="F13" s="66">
        <v>-8401</v>
      </c>
      <c r="G13" s="76">
        <v>-6818</v>
      </c>
      <c r="H13" s="50">
        <f t="shared" si="1"/>
        <v>-28889</v>
      </c>
      <c r="I13" s="66">
        <v>-8476</v>
      </c>
      <c r="J13" s="76">
        <v>-6796</v>
      </c>
      <c r="K13" s="76">
        <v>-8498</v>
      </c>
      <c r="L13" s="76">
        <v>-5119</v>
      </c>
      <c r="M13" s="76"/>
      <c r="N13" s="66">
        <v>-5461</v>
      </c>
      <c r="O13" s="50">
        <f t="shared" si="2"/>
        <v>-20717</v>
      </c>
      <c r="P13" s="66">
        <v>-6270</v>
      </c>
      <c r="Q13" s="66">
        <v>-5383</v>
      </c>
      <c r="R13" s="66">
        <v>-4488</v>
      </c>
      <c r="S13" s="66">
        <v>-4576</v>
      </c>
      <c r="T13" s="50">
        <f aca="true" t="shared" si="3" ref="T13:T30">SUM(U13:X13)</f>
        <v>-17690</v>
      </c>
      <c r="U13" s="66">
        <v>-4979</v>
      </c>
      <c r="V13" s="76">
        <v>-4286</v>
      </c>
      <c r="W13" s="76">
        <v>-4348</v>
      </c>
      <c r="X13" s="76">
        <v>-4077</v>
      </c>
      <c r="Y13" s="76"/>
      <c r="Z13" s="76">
        <v>-4426</v>
      </c>
      <c r="AA13" s="50">
        <f aca="true" t="shared" si="4" ref="AA13:AA30">SUM(AB13:AE13)</f>
        <v>-18004</v>
      </c>
      <c r="AB13" s="66">
        <v>-3797</v>
      </c>
      <c r="AC13" s="66">
        <v>-5116</v>
      </c>
      <c r="AD13" s="66">
        <v>-4498</v>
      </c>
      <c r="AE13" s="66">
        <v>-4593</v>
      </c>
      <c r="AF13" s="50">
        <f aca="true" t="shared" si="5" ref="AF13:AF30">SUM(AG13:AJ13)</f>
        <v>-19244</v>
      </c>
      <c r="AG13" s="66">
        <v>-6598</v>
      </c>
      <c r="AH13" s="76">
        <v>-4207</v>
      </c>
      <c r="AI13" s="76">
        <v>-3846</v>
      </c>
      <c r="AJ13" s="76">
        <v>-4593</v>
      </c>
      <c r="AL13" s="66">
        <v>-15839</v>
      </c>
      <c r="AM13" s="50">
        <f aca="true" t="shared" si="6" ref="AM13:AM30">SUM(AN13:AQ13)</f>
        <v>-69200</v>
      </c>
      <c r="AN13" s="66">
        <v>-18033</v>
      </c>
      <c r="AO13" s="66">
        <v>-17793</v>
      </c>
      <c r="AP13" s="66">
        <v>-17387</v>
      </c>
      <c r="AQ13" s="66">
        <v>-15987</v>
      </c>
      <c r="AR13" s="50">
        <f aca="true" t="shared" si="7" ref="AR13:AR30">SUM(AS13:AV13)</f>
        <v>-65823</v>
      </c>
      <c r="AS13" s="66">
        <v>-20053</v>
      </c>
      <c r="AT13" s="66">
        <v>-15289</v>
      </c>
      <c r="AU13" s="66">
        <v>-16692</v>
      </c>
      <c r="AV13" s="66">
        <v>-13789</v>
      </c>
    </row>
    <row r="14" spans="1:48" s="61" customFormat="1" ht="15">
      <c r="A14" s="65" t="s">
        <v>25</v>
      </c>
      <c r="B14" s="76">
        <v>8274</v>
      </c>
      <c r="C14" s="50">
        <f t="shared" si="0"/>
        <v>35061</v>
      </c>
      <c r="D14" s="76">
        <v>7763</v>
      </c>
      <c r="E14" s="76">
        <v>11252</v>
      </c>
      <c r="F14" s="76">
        <v>7147</v>
      </c>
      <c r="G14" s="76">
        <v>8899</v>
      </c>
      <c r="H14" s="50">
        <f t="shared" si="1"/>
        <v>29549</v>
      </c>
      <c r="I14" s="76">
        <v>5986</v>
      </c>
      <c r="J14" s="76">
        <v>6764</v>
      </c>
      <c r="K14" s="76">
        <v>6651</v>
      </c>
      <c r="L14" s="76">
        <v>10148</v>
      </c>
      <c r="M14" s="76"/>
      <c r="N14" s="76">
        <v>6345</v>
      </c>
      <c r="O14" s="50">
        <f t="shared" si="2"/>
        <v>20682</v>
      </c>
      <c r="P14" s="76">
        <v>6519</v>
      </c>
      <c r="Q14" s="76">
        <v>6460</v>
      </c>
      <c r="R14" s="76">
        <v>4808</v>
      </c>
      <c r="S14" s="76">
        <v>2895</v>
      </c>
      <c r="T14" s="50">
        <f>SUM(U14:X14)</f>
        <v>13828</v>
      </c>
      <c r="U14" s="76">
        <v>3569</v>
      </c>
      <c r="V14" s="76">
        <v>2857</v>
      </c>
      <c r="W14" s="76">
        <v>4675</v>
      </c>
      <c r="X14" s="76">
        <v>2727</v>
      </c>
      <c r="Y14" s="76"/>
      <c r="Z14" s="76">
        <v>780</v>
      </c>
      <c r="AA14" s="50">
        <f>SUM(AB14:AE14)</f>
        <v>-561</v>
      </c>
      <c r="AB14" s="76">
        <v>-2024</v>
      </c>
      <c r="AC14" s="76">
        <v>-592</v>
      </c>
      <c r="AD14" s="76">
        <v>306</v>
      </c>
      <c r="AE14" s="76">
        <v>1749</v>
      </c>
      <c r="AF14" s="50">
        <f>SUM(AG14:AJ14)</f>
        <v>6206</v>
      </c>
      <c r="AG14" s="76">
        <v>-2791</v>
      </c>
      <c r="AH14" s="76">
        <v>2740</v>
      </c>
      <c r="AI14" s="76">
        <v>3458</v>
      </c>
      <c r="AJ14" s="76">
        <v>2799</v>
      </c>
      <c r="AL14" s="66">
        <v>15399</v>
      </c>
      <c r="AM14" s="50">
        <f>SUM(AN14:AQ14)</f>
        <v>55182</v>
      </c>
      <c r="AN14" s="66">
        <v>12258</v>
      </c>
      <c r="AO14" s="66">
        <v>17120</v>
      </c>
      <c r="AP14" s="66">
        <v>12261</v>
      </c>
      <c r="AQ14" s="66">
        <v>13543</v>
      </c>
      <c r="AR14" s="50">
        <f>SUM(AS14:AV14)</f>
        <v>49583</v>
      </c>
      <c r="AS14" s="66">
        <v>6764</v>
      </c>
      <c r="AT14" s="66">
        <v>12361</v>
      </c>
      <c r="AU14" s="66">
        <v>14784</v>
      </c>
      <c r="AV14" s="66">
        <v>15674</v>
      </c>
    </row>
    <row r="15" spans="1:48" s="61" customFormat="1" ht="15">
      <c r="A15" s="65" t="s">
        <v>37</v>
      </c>
      <c r="B15" s="59">
        <v>7658</v>
      </c>
      <c r="C15" s="50">
        <f t="shared" si="0"/>
        <v>30775</v>
      </c>
      <c r="D15" s="59">
        <v>8235</v>
      </c>
      <c r="E15" s="59">
        <v>6617</v>
      </c>
      <c r="F15" s="59">
        <v>8132</v>
      </c>
      <c r="G15" s="72">
        <v>7791</v>
      </c>
      <c r="H15" s="50">
        <f t="shared" si="1"/>
        <v>26913</v>
      </c>
      <c r="I15" s="59">
        <v>7459</v>
      </c>
      <c r="J15" s="72">
        <v>6778</v>
      </c>
      <c r="K15" s="72">
        <v>6449</v>
      </c>
      <c r="L15" s="72">
        <v>6227</v>
      </c>
      <c r="M15" s="72"/>
      <c r="N15" s="72">
        <v>2661</v>
      </c>
      <c r="O15" s="50">
        <f t="shared" si="2"/>
        <v>10396</v>
      </c>
      <c r="P15" s="59">
        <v>2802</v>
      </c>
      <c r="Q15" s="59">
        <v>2601</v>
      </c>
      <c r="R15" s="59">
        <v>2566</v>
      </c>
      <c r="S15" s="59">
        <v>2427</v>
      </c>
      <c r="T15" s="50">
        <f>SUM(U15:X15)</f>
        <v>9264</v>
      </c>
      <c r="U15" s="59">
        <v>2381</v>
      </c>
      <c r="V15" s="72">
        <v>2446</v>
      </c>
      <c r="W15" s="72">
        <v>2211</v>
      </c>
      <c r="X15" s="72">
        <v>2226</v>
      </c>
      <c r="Y15" s="72"/>
      <c r="Z15" s="72">
        <v>2073</v>
      </c>
      <c r="AA15" s="50">
        <f>SUM(AB15:AE15)</f>
        <v>8992</v>
      </c>
      <c r="AB15" s="59">
        <v>2296</v>
      </c>
      <c r="AC15" s="59">
        <v>2274</v>
      </c>
      <c r="AD15" s="59">
        <v>2207</v>
      </c>
      <c r="AE15" s="59">
        <v>2215</v>
      </c>
      <c r="AF15" s="50">
        <f>SUM(AG15:AJ15)</f>
        <v>8531</v>
      </c>
      <c r="AG15" s="59">
        <v>2238</v>
      </c>
      <c r="AH15" s="72">
        <v>2193</v>
      </c>
      <c r="AI15" s="72">
        <v>2042</v>
      </c>
      <c r="AJ15" s="72">
        <v>2058</v>
      </c>
      <c r="AL15" s="66">
        <v>12392</v>
      </c>
      <c r="AM15" s="50">
        <f>SUM(AN15:AQ15)</f>
        <v>50163</v>
      </c>
      <c r="AN15" s="66">
        <v>13333</v>
      </c>
      <c r="AO15" s="66">
        <v>11492</v>
      </c>
      <c r="AP15" s="66">
        <v>12905</v>
      </c>
      <c r="AQ15" s="66">
        <v>12433</v>
      </c>
      <c r="AR15" s="50">
        <f>SUM(AS15:AV15)</f>
        <v>44708</v>
      </c>
      <c r="AS15" s="66">
        <v>12078</v>
      </c>
      <c r="AT15" s="66">
        <v>11417</v>
      </c>
      <c r="AU15" s="66">
        <v>10702</v>
      </c>
      <c r="AV15" s="66">
        <v>10511</v>
      </c>
    </row>
    <row r="16" spans="1:48" s="61" customFormat="1" ht="15">
      <c r="A16" s="65" t="s">
        <v>38</v>
      </c>
      <c r="B16" s="76">
        <v>15932</v>
      </c>
      <c r="C16" s="50">
        <f t="shared" si="0"/>
        <v>65836</v>
      </c>
      <c r="D16" s="76">
        <v>15998</v>
      </c>
      <c r="E16" s="76">
        <v>17869</v>
      </c>
      <c r="F16" s="76">
        <v>15279</v>
      </c>
      <c r="G16" s="76">
        <v>16690</v>
      </c>
      <c r="H16" s="50">
        <f t="shared" si="1"/>
        <v>56462</v>
      </c>
      <c r="I16" s="76">
        <v>13445</v>
      </c>
      <c r="J16" s="76">
        <v>13542</v>
      </c>
      <c r="K16" s="76">
        <v>13100</v>
      </c>
      <c r="L16" s="76">
        <v>16375</v>
      </c>
      <c r="M16" s="76"/>
      <c r="N16" s="76">
        <v>9006</v>
      </c>
      <c r="O16" s="50">
        <f t="shared" si="2"/>
        <v>31078</v>
      </c>
      <c r="P16" s="76">
        <v>9321</v>
      </c>
      <c r="Q16" s="76">
        <v>9061</v>
      </c>
      <c r="R16" s="76">
        <v>7374</v>
      </c>
      <c r="S16" s="76">
        <v>5322</v>
      </c>
      <c r="T16" s="50">
        <f>SUM(U16:X16)</f>
        <v>23092</v>
      </c>
      <c r="U16" s="76">
        <v>5950</v>
      </c>
      <c r="V16" s="76">
        <v>5303</v>
      </c>
      <c r="W16" s="76">
        <v>6886</v>
      </c>
      <c r="X16" s="76">
        <v>4953</v>
      </c>
      <c r="Y16" s="76"/>
      <c r="Z16" s="76">
        <v>2853</v>
      </c>
      <c r="AA16" s="50">
        <f>SUM(AB16:AE16)</f>
        <v>8431</v>
      </c>
      <c r="AB16" s="76">
        <v>272</v>
      </c>
      <c r="AC16" s="76">
        <v>1682</v>
      </c>
      <c r="AD16" s="76">
        <v>2513</v>
      </c>
      <c r="AE16" s="76">
        <v>3964</v>
      </c>
      <c r="AF16" s="50">
        <f>SUM(AG16:AJ16)</f>
        <v>14737</v>
      </c>
      <c r="AG16" s="76">
        <v>-553</v>
      </c>
      <c r="AH16" s="76">
        <v>4933</v>
      </c>
      <c r="AI16" s="76">
        <v>5500</v>
      </c>
      <c r="AJ16" s="76">
        <v>4857</v>
      </c>
      <c r="AL16" s="66">
        <v>27791</v>
      </c>
      <c r="AM16" s="50">
        <f>SUM(AN16:AQ16)</f>
        <v>105345</v>
      </c>
      <c r="AN16" s="66">
        <v>25591</v>
      </c>
      <c r="AO16" s="66">
        <v>28612</v>
      </c>
      <c r="AP16" s="66">
        <v>25166</v>
      </c>
      <c r="AQ16" s="66">
        <v>25976</v>
      </c>
      <c r="AR16" s="50">
        <f>SUM(AS16:AV16)</f>
        <v>94291</v>
      </c>
      <c r="AS16" s="66">
        <v>18842</v>
      </c>
      <c r="AT16" s="66">
        <v>23778</v>
      </c>
      <c r="AU16" s="66">
        <v>25486</v>
      </c>
      <c r="AV16" s="66">
        <v>26185</v>
      </c>
    </row>
    <row r="17" spans="1:48" s="61" customFormat="1" ht="15">
      <c r="A17" s="115" t="s">
        <v>39</v>
      </c>
      <c r="B17" s="73">
        <v>0.32705848541457105</v>
      </c>
      <c r="C17" s="100">
        <f>C16/C10</f>
        <v>0.3030844305312586</v>
      </c>
      <c r="D17" s="73">
        <v>0.298286502712882</v>
      </c>
      <c r="E17" s="73">
        <v>0.33218076701429555</v>
      </c>
      <c r="F17" s="73">
        <v>0.2716170091730072</v>
      </c>
      <c r="G17" s="73">
        <v>0.31171790370176683</v>
      </c>
      <c r="H17" s="100">
        <f>H16/H10</f>
        <v>0.27705292082730193</v>
      </c>
      <c r="I17" s="73">
        <v>0.250848912272846</v>
      </c>
      <c r="J17" s="73">
        <v>0.2666062920817419</v>
      </c>
      <c r="K17" s="73">
        <v>0.25951899837552994</v>
      </c>
      <c r="L17" s="73">
        <v>0.33469596320899336</v>
      </c>
      <c r="M17" s="73"/>
      <c r="N17" s="73">
        <v>0.2686193217406866</v>
      </c>
      <c r="O17" s="100">
        <f>O16/O10</f>
        <v>0.24489570774528577</v>
      </c>
      <c r="P17" s="73">
        <v>0.27061316920218326</v>
      </c>
      <c r="Q17" s="73">
        <v>0.2672703675299392</v>
      </c>
      <c r="R17" s="73">
        <v>0.23748792270531402</v>
      </c>
      <c r="S17" s="73">
        <v>0.19347802377576617</v>
      </c>
      <c r="T17" s="100">
        <f>T16/T10</f>
        <v>0.21409035703358953</v>
      </c>
      <c r="U17" s="73">
        <v>0.21802858189813118</v>
      </c>
      <c r="V17" s="73">
        <v>0.19960853690668875</v>
      </c>
      <c r="W17" s="73">
        <v>0.24065983993289763</v>
      </c>
      <c r="X17" s="73">
        <v>0.19506911897916585</v>
      </c>
      <c r="Y17" s="73"/>
      <c r="Z17" s="73">
        <v>0.08306886009608386</v>
      </c>
      <c r="AA17" s="100">
        <f>AA16/AA10</f>
        <v>0.05689624920705619</v>
      </c>
      <c r="AB17" s="73">
        <v>0.008276533592989289</v>
      </c>
      <c r="AC17" s="73">
        <v>0.04894799639146757</v>
      </c>
      <c r="AD17" s="73">
        <v>0.0629193790686029</v>
      </c>
      <c r="AE17" s="73">
        <v>0.09664756796294038</v>
      </c>
      <c r="AF17" s="100">
        <f>AF16/AF10</f>
        <v>0.08809464031658358</v>
      </c>
      <c r="AG17" s="73">
        <v>-0.013905652786159727</v>
      </c>
      <c r="AH17" s="73">
        <v>0.12468405621271864</v>
      </c>
      <c r="AI17" s="73">
        <v>0.13259721786928325</v>
      </c>
      <c r="AJ17" s="73">
        <v>0.10450779989241528</v>
      </c>
      <c r="AL17" s="75">
        <v>0.2383754342325342</v>
      </c>
      <c r="AM17" s="100">
        <f>AM16/AM10</f>
        <v>0.21398320147063304</v>
      </c>
      <c r="AN17" s="75">
        <v>0.21159904416202943</v>
      </c>
      <c r="AO17" s="75">
        <v>0.2344131478477445</v>
      </c>
      <c r="AP17" s="75">
        <v>0.1977806070322692</v>
      </c>
      <c r="AQ17" s="75">
        <v>0.21280639664438328</v>
      </c>
      <c r="AR17" s="100">
        <f>AR16/AR10</f>
        <v>0.19687352539555938</v>
      </c>
      <c r="AS17" s="75">
        <v>0.15616297573266144</v>
      </c>
      <c r="AT17" s="75">
        <v>0.2033611289288005</v>
      </c>
      <c r="AU17" s="75">
        <v>0.21137928174504436</v>
      </c>
      <c r="AV17" s="75">
        <v>0.21677939581591343</v>
      </c>
    </row>
    <row r="18" spans="2:48" s="61" customFormat="1" ht="15">
      <c r="B18" s="66"/>
      <c r="C18" s="66"/>
      <c r="D18" s="66"/>
      <c r="E18" s="66"/>
      <c r="F18" s="66"/>
      <c r="G18" s="66"/>
      <c r="H18" s="66"/>
      <c r="I18" s="66"/>
      <c r="J18" s="99"/>
      <c r="K18" s="99"/>
      <c r="L18" s="99"/>
      <c r="M18" s="99"/>
      <c r="N18" s="66"/>
      <c r="O18" s="66"/>
      <c r="P18" s="66"/>
      <c r="Q18" s="66"/>
      <c r="R18" s="66"/>
      <c r="S18" s="66"/>
      <c r="T18" s="66"/>
      <c r="U18" s="66"/>
      <c r="V18" s="99"/>
      <c r="W18" s="99"/>
      <c r="X18" s="99"/>
      <c r="Y18" s="99"/>
      <c r="Z18" s="66"/>
      <c r="AA18" s="66"/>
      <c r="AB18" s="66"/>
      <c r="AC18" s="66"/>
      <c r="AD18" s="66"/>
      <c r="AE18" s="66"/>
      <c r="AF18" s="66"/>
      <c r="AG18" s="66"/>
      <c r="AH18" s="99"/>
      <c r="AI18" s="99"/>
      <c r="AJ18" s="99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</row>
    <row r="19" spans="1:48" s="61" customFormat="1" ht="15">
      <c r="A19" s="68" t="s">
        <v>50</v>
      </c>
      <c r="B19" s="69"/>
      <c r="C19" s="66"/>
      <c r="D19" s="69"/>
      <c r="E19" s="69"/>
      <c r="F19" s="69"/>
      <c r="G19" s="69"/>
      <c r="H19" s="66"/>
      <c r="I19" s="69"/>
      <c r="J19" s="70"/>
      <c r="K19" s="70"/>
      <c r="L19" s="70"/>
      <c r="M19" s="137"/>
      <c r="N19" s="69"/>
      <c r="O19" s="66"/>
      <c r="P19" s="69"/>
      <c r="Q19" s="69"/>
      <c r="R19" s="69"/>
      <c r="S19" s="69"/>
      <c r="T19" s="66"/>
      <c r="U19" s="69"/>
      <c r="V19" s="70"/>
      <c r="W19" s="70"/>
      <c r="X19" s="70"/>
      <c r="Y19" s="137"/>
      <c r="Z19" s="69"/>
      <c r="AA19" s="66"/>
      <c r="AB19" s="69"/>
      <c r="AC19" s="69"/>
      <c r="AD19" s="69"/>
      <c r="AE19" s="69"/>
      <c r="AF19" s="66"/>
      <c r="AG19" s="69"/>
      <c r="AH19" s="70"/>
      <c r="AI19" s="70"/>
      <c r="AJ19" s="70"/>
      <c r="AK19" s="71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</row>
    <row r="20" spans="1:48" s="61" customFormat="1" ht="15">
      <c r="A20" s="65" t="s">
        <v>21</v>
      </c>
      <c r="B20" s="72">
        <v>22378</v>
      </c>
      <c r="C20" s="50">
        <f t="shared" si="0"/>
        <v>66344</v>
      </c>
      <c r="D20" s="59">
        <v>26089</v>
      </c>
      <c r="E20" s="59">
        <v>25117.75</v>
      </c>
      <c r="F20" s="59">
        <v>7443.869993408126</v>
      </c>
      <c r="G20" s="59">
        <v>7693.380006591874</v>
      </c>
      <c r="H20" s="50">
        <f t="shared" si="1"/>
        <v>31934</v>
      </c>
      <c r="I20" s="59">
        <v>7991</v>
      </c>
      <c r="J20" s="59">
        <v>7844</v>
      </c>
      <c r="K20" s="59">
        <v>8246.804342677828</v>
      </c>
      <c r="L20" s="59">
        <v>7852.195657322173</v>
      </c>
      <c r="M20" s="59"/>
      <c r="N20" s="59">
        <v>28780</v>
      </c>
      <c r="O20" s="50">
        <f t="shared" si="2"/>
        <v>107272</v>
      </c>
      <c r="P20" s="59">
        <v>26649</v>
      </c>
      <c r="Q20" s="59">
        <v>26488.410000000003</v>
      </c>
      <c r="R20" s="59">
        <v>28692.180136155224</v>
      </c>
      <c r="S20" s="59">
        <v>25442.409863844772</v>
      </c>
      <c r="T20" s="50">
        <f t="shared" si="3"/>
        <v>114221</v>
      </c>
      <c r="U20" s="59">
        <v>28349</v>
      </c>
      <c r="V20" s="59">
        <v>27040</v>
      </c>
      <c r="W20" s="59">
        <v>29980</v>
      </c>
      <c r="X20" s="59">
        <v>28852</v>
      </c>
      <c r="Y20" s="59"/>
      <c r="Z20" s="59">
        <v>24558</v>
      </c>
      <c r="AA20" s="50">
        <f t="shared" si="4"/>
        <v>109227</v>
      </c>
      <c r="AB20" s="59">
        <v>27578</v>
      </c>
      <c r="AC20" s="59">
        <v>26152.559999999998</v>
      </c>
      <c r="AD20" s="59">
        <v>29166.717367469915</v>
      </c>
      <c r="AE20" s="59">
        <v>26329.722632530087</v>
      </c>
      <c r="AF20" s="50">
        <f t="shared" si="5"/>
        <v>100607</v>
      </c>
      <c r="AG20" s="59">
        <v>25322</v>
      </c>
      <c r="AH20" s="59">
        <v>24063</v>
      </c>
      <c r="AI20" s="59">
        <v>26091</v>
      </c>
      <c r="AJ20" s="59">
        <v>25131</v>
      </c>
      <c r="AL20" s="66">
        <v>75716</v>
      </c>
      <c r="AM20" s="50">
        <f t="shared" si="6"/>
        <v>282843</v>
      </c>
      <c r="AN20" s="66">
        <v>80316</v>
      </c>
      <c r="AO20" s="66">
        <v>77758.72</v>
      </c>
      <c r="AP20" s="66">
        <v>65302.76749703327</v>
      </c>
      <c r="AQ20" s="66">
        <v>59465.51250296673</v>
      </c>
      <c r="AR20" s="50">
        <f t="shared" si="7"/>
        <v>246762</v>
      </c>
      <c r="AS20" s="66">
        <v>61662</v>
      </c>
      <c r="AT20" s="66">
        <v>58947</v>
      </c>
      <c r="AU20" s="66">
        <v>64317.80434267783</v>
      </c>
      <c r="AV20" s="66">
        <v>61835.195657322176</v>
      </c>
    </row>
    <row r="21" spans="1:48" s="61" customFormat="1" ht="15">
      <c r="A21" s="65" t="s">
        <v>25</v>
      </c>
      <c r="B21" s="59">
        <v>5706</v>
      </c>
      <c r="C21" s="50">
        <f t="shared" si="0"/>
        <v>13101</v>
      </c>
      <c r="D21" s="59">
        <v>7064</v>
      </c>
      <c r="E21" s="59">
        <v>4153.32</v>
      </c>
      <c r="F21" s="59">
        <v>532.8630416158067</v>
      </c>
      <c r="G21" s="59">
        <v>1350.8169583841932</v>
      </c>
      <c r="H21" s="50">
        <f t="shared" si="1"/>
        <v>6457.817813327961</v>
      </c>
      <c r="I21" s="59">
        <v>1454.3902372019943</v>
      </c>
      <c r="J21" s="59">
        <v>1687.0017578620068</v>
      </c>
      <c r="K21" s="59">
        <v>2133.061755263946</v>
      </c>
      <c r="L21" s="59">
        <v>1183.3640630000136</v>
      </c>
      <c r="M21" s="59"/>
      <c r="N21" s="59">
        <v>6843</v>
      </c>
      <c r="O21" s="50">
        <f t="shared" si="2"/>
        <v>17155</v>
      </c>
      <c r="P21" s="59">
        <v>4132</v>
      </c>
      <c r="Q21" s="59">
        <v>4979.139999999999</v>
      </c>
      <c r="R21" s="59">
        <v>6395.633987908863</v>
      </c>
      <c r="S21" s="59">
        <v>1648.226012091137</v>
      </c>
      <c r="T21" s="50">
        <f t="shared" si="3"/>
        <v>22958.1486771</v>
      </c>
      <c r="U21" s="59">
        <v>5701.412453155559</v>
      </c>
      <c r="V21" s="59">
        <v>4841.85111204444</v>
      </c>
      <c r="W21" s="59">
        <v>7717.35815894</v>
      </c>
      <c r="X21" s="59">
        <v>4697.526952960001</v>
      </c>
      <c r="Y21" s="59"/>
      <c r="Z21" s="59">
        <v>4175</v>
      </c>
      <c r="AA21" s="50">
        <f t="shared" si="4"/>
        <v>18650</v>
      </c>
      <c r="AB21" s="59">
        <v>4158</v>
      </c>
      <c r="AC21" s="59">
        <v>4774.41</v>
      </c>
      <c r="AD21" s="59">
        <v>4864.672760318512</v>
      </c>
      <c r="AE21" s="59">
        <v>4852.917239681488</v>
      </c>
      <c r="AF21" s="50">
        <f t="shared" si="5"/>
        <v>18195.677238645614</v>
      </c>
      <c r="AG21" s="59">
        <v>5579.965680308484</v>
      </c>
      <c r="AH21" s="59">
        <v>4656.197686265543</v>
      </c>
      <c r="AI21" s="59">
        <v>3658.4995387768035</v>
      </c>
      <c r="AJ21" s="59">
        <v>4301.0143332947855</v>
      </c>
      <c r="AL21" s="59">
        <v>16724</v>
      </c>
      <c r="AM21" s="50">
        <f t="shared" si="6"/>
        <v>48906</v>
      </c>
      <c r="AN21" s="59">
        <v>15354</v>
      </c>
      <c r="AO21" s="59">
        <v>13906.869999999999</v>
      </c>
      <c r="AP21" s="59">
        <v>11793.169789843181</v>
      </c>
      <c r="AQ21" s="59">
        <v>7851.960210156818</v>
      </c>
      <c r="AR21" s="50">
        <f t="shared" si="7"/>
        <v>47611.64372907358</v>
      </c>
      <c r="AS21" s="59">
        <v>12735.768370666035</v>
      </c>
      <c r="AT21" s="59">
        <v>11185.05055617199</v>
      </c>
      <c r="AU21" s="59">
        <v>13508.91945298075</v>
      </c>
      <c r="AV21" s="59">
        <v>10181.905349254801</v>
      </c>
    </row>
    <row r="22" spans="1:48" s="61" customFormat="1" ht="15">
      <c r="A22" s="65" t="s">
        <v>37</v>
      </c>
      <c r="B22" s="72">
        <v>3377</v>
      </c>
      <c r="C22" s="50">
        <f t="shared" si="0"/>
        <v>6849</v>
      </c>
      <c r="D22" s="59">
        <v>2252</v>
      </c>
      <c r="E22" s="59">
        <v>3198</v>
      </c>
      <c r="F22" s="59">
        <v>690</v>
      </c>
      <c r="G22" s="59">
        <v>709</v>
      </c>
      <c r="H22" s="50">
        <f t="shared" si="1"/>
        <v>3303.1821866720393</v>
      </c>
      <c r="I22" s="59">
        <v>809.6097627980057</v>
      </c>
      <c r="J22" s="59">
        <v>696.9982421379932</v>
      </c>
      <c r="K22" s="59">
        <v>788.938244736054</v>
      </c>
      <c r="L22" s="59">
        <v>1007.6359369999864</v>
      </c>
      <c r="M22" s="59"/>
      <c r="N22" s="59">
        <v>3931</v>
      </c>
      <c r="O22" s="50">
        <f t="shared" si="2"/>
        <v>14350</v>
      </c>
      <c r="P22" s="59">
        <v>3614</v>
      </c>
      <c r="Q22" s="59">
        <v>3662</v>
      </c>
      <c r="R22" s="59">
        <v>3511</v>
      </c>
      <c r="S22" s="59">
        <v>3563</v>
      </c>
      <c r="T22" s="50">
        <f t="shared" si="3"/>
        <v>14212.8513229</v>
      </c>
      <c r="U22" s="59">
        <v>3501.5875468444415</v>
      </c>
      <c r="V22" s="59">
        <v>3708.14888795556</v>
      </c>
      <c r="W22" s="59">
        <v>3418.6418410599995</v>
      </c>
      <c r="X22" s="59">
        <v>3584.4730470399995</v>
      </c>
      <c r="Y22" s="59"/>
      <c r="Z22" s="59">
        <v>1914</v>
      </c>
      <c r="AA22" s="50">
        <f t="shared" si="4"/>
        <v>6769</v>
      </c>
      <c r="AB22" s="59">
        <v>3130</v>
      </c>
      <c r="AC22" s="59">
        <v>553</v>
      </c>
      <c r="AD22" s="59">
        <v>1691</v>
      </c>
      <c r="AE22" s="59">
        <v>1395</v>
      </c>
      <c r="AF22" s="50">
        <f t="shared" si="5"/>
        <v>5476.322761354384</v>
      </c>
      <c r="AG22" s="59">
        <v>1330.0343196915169</v>
      </c>
      <c r="AH22" s="59">
        <v>1082.8023137344567</v>
      </c>
      <c r="AI22" s="59">
        <v>1591.5004612231965</v>
      </c>
      <c r="AJ22" s="59">
        <v>1471.9856667052145</v>
      </c>
      <c r="AL22" s="66">
        <v>9222</v>
      </c>
      <c r="AM22" s="50">
        <f t="shared" si="6"/>
        <v>27968</v>
      </c>
      <c r="AN22" s="66">
        <v>8996</v>
      </c>
      <c r="AO22" s="66">
        <v>7413</v>
      </c>
      <c r="AP22" s="66">
        <v>5892</v>
      </c>
      <c r="AQ22" s="66">
        <v>5667</v>
      </c>
      <c r="AR22" s="50">
        <f t="shared" si="7"/>
        <v>22992.356270926426</v>
      </c>
      <c r="AS22" s="66">
        <v>5641.2316293339645</v>
      </c>
      <c r="AT22" s="66">
        <v>5487.949443828011</v>
      </c>
      <c r="AU22" s="66">
        <v>5799.08054701925</v>
      </c>
      <c r="AV22" s="66">
        <v>6064.0946507452</v>
      </c>
    </row>
    <row r="23" spans="1:48" s="61" customFormat="1" ht="15">
      <c r="A23" s="65" t="s">
        <v>40</v>
      </c>
      <c r="B23" s="72">
        <v>9083</v>
      </c>
      <c r="C23" s="50">
        <f t="shared" si="0"/>
        <v>19949.999999999996</v>
      </c>
      <c r="D23" s="59">
        <v>9316</v>
      </c>
      <c r="E23" s="59">
        <v>7351.32</v>
      </c>
      <c r="F23" s="59">
        <v>1222.8630416158067</v>
      </c>
      <c r="G23" s="59">
        <v>2059.816958384193</v>
      </c>
      <c r="H23" s="50">
        <f t="shared" si="1"/>
        <v>9761</v>
      </c>
      <c r="I23" s="59">
        <v>2264</v>
      </c>
      <c r="J23" s="59">
        <v>2384</v>
      </c>
      <c r="K23" s="59">
        <v>2922</v>
      </c>
      <c r="L23" s="59">
        <v>2191</v>
      </c>
      <c r="M23" s="59"/>
      <c r="N23" s="59">
        <v>10774</v>
      </c>
      <c r="O23" s="50">
        <f t="shared" si="2"/>
        <v>31505</v>
      </c>
      <c r="P23" s="59">
        <v>7746</v>
      </c>
      <c r="Q23" s="59">
        <v>8641.14</v>
      </c>
      <c r="R23" s="59">
        <v>9906.633987908863</v>
      </c>
      <c r="S23" s="59">
        <v>5211.226012091137</v>
      </c>
      <c r="T23" s="50">
        <f t="shared" si="3"/>
        <v>37171</v>
      </c>
      <c r="U23" s="59">
        <v>9203</v>
      </c>
      <c r="V23" s="59">
        <v>8550</v>
      </c>
      <c r="W23" s="59">
        <v>11136</v>
      </c>
      <c r="X23" s="59">
        <v>8282</v>
      </c>
      <c r="Y23" s="59"/>
      <c r="Z23" s="59">
        <v>6089</v>
      </c>
      <c r="AA23" s="50">
        <f t="shared" si="4"/>
        <v>25419</v>
      </c>
      <c r="AB23" s="59">
        <v>7288</v>
      </c>
      <c r="AC23" s="59">
        <v>5327.41</v>
      </c>
      <c r="AD23" s="59">
        <v>6555.672760318512</v>
      </c>
      <c r="AE23" s="59">
        <v>6247.917239681488</v>
      </c>
      <c r="AF23" s="50">
        <f t="shared" si="5"/>
        <v>23672</v>
      </c>
      <c r="AG23" s="59">
        <v>6910</v>
      </c>
      <c r="AH23" s="59">
        <v>5739</v>
      </c>
      <c r="AI23" s="59">
        <v>5250</v>
      </c>
      <c r="AJ23" s="59">
        <v>5773</v>
      </c>
      <c r="AL23" s="66">
        <v>25946</v>
      </c>
      <c r="AM23" s="50">
        <f t="shared" si="6"/>
        <v>76874</v>
      </c>
      <c r="AN23" s="59">
        <v>24350</v>
      </c>
      <c r="AO23" s="66">
        <v>21319.87</v>
      </c>
      <c r="AP23" s="66">
        <v>17685.16978984318</v>
      </c>
      <c r="AQ23" s="66">
        <v>13518.960210156818</v>
      </c>
      <c r="AR23" s="50">
        <f t="shared" si="7"/>
        <v>70604</v>
      </c>
      <c r="AS23" s="66">
        <v>18377</v>
      </c>
      <c r="AT23" s="66">
        <v>16673</v>
      </c>
      <c r="AU23" s="66">
        <v>19308</v>
      </c>
      <c r="AV23" s="66">
        <v>16246</v>
      </c>
    </row>
    <row r="24" spans="1:48" s="61" customFormat="1" ht="15">
      <c r="A24" s="115" t="s">
        <v>39</v>
      </c>
      <c r="B24" s="73">
        <v>0.40588971311109123</v>
      </c>
      <c r="C24" s="100">
        <f>C23/C20</f>
        <v>0.30070541420475094</v>
      </c>
      <c r="D24" s="73">
        <v>0.357085361646671</v>
      </c>
      <c r="E24" s="73">
        <v>0.29267430402802797</v>
      </c>
      <c r="F24" s="73">
        <v>0.16429339065018808</v>
      </c>
      <c r="G24" s="73">
        <v>0.2677388815604185</v>
      </c>
      <c r="H24" s="100">
        <f>H23/H20</f>
        <v>0.3056616772092441</v>
      </c>
      <c r="I24" s="73">
        <v>0.2833187335752722</v>
      </c>
      <c r="J24" s="73">
        <v>0.30392656807751145</v>
      </c>
      <c r="K24" s="73">
        <v>0.3543190645227791</v>
      </c>
      <c r="L24" s="73">
        <v>0.279030235060036</v>
      </c>
      <c r="M24" s="73"/>
      <c r="N24" s="73">
        <v>0.37435719249478805</v>
      </c>
      <c r="O24" s="100">
        <f>O23/O20</f>
        <v>0.29369266910284136</v>
      </c>
      <c r="P24" s="73">
        <v>0.29066756726331194</v>
      </c>
      <c r="Q24" s="73">
        <v>0.32622343130448367</v>
      </c>
      <c r="R24" s="73">
        <v>0.3452758512529188</v>
      </c>
      <c r="S24" s="73">
        <v>0.20482438731154196</v>
      </c>
      <c r="T24" s="100">
        <f>T23/T20</f>
        <v>0.32543052503480097</v>
      </c>
      <c r="U24" s="73">
        <v>0.3246322621609228</v>
      </c>
      <c r="V24" s="74">
        <v>0.316198224852071</v>
      </c>
      <c r="W24" s="74">
        <v>0.3759330144310145</v>
      </c>
      <c r="X24" s="74">
        <v>0.28339457904390236</v>
      </c>
      <c r="Y24" s="140"/>
      <c r="Z24" s="73">
        <v>0.24794364361918722</v>
      </c>
      <c r="AA24" s="100">
        <f>AA23/AA20</f>
        <v>0.23271718531132413</v>
      </c>
      <c r="AB24" s="73">
        <v>0.2642686199144245</v>
      </c>
      <c r="AC24" s="73">
        <v>0.2037051057334349</v>
      </c>
      <c r="AD24" s="73">
        <v>0.22478228073784542</v>
      </c>
      <c r="AE24" s="73">
        <v>0.23729521677384685</v>
      </c>
      <c r="AF24" s="100">
        <f>AF23/AF20</f>
        <v>0.23529177890206446</v>
      </c>
      <c r="AG24" s="73">
        <v>0.27288523813284893</v>
      </c>
      <c r="AH24" s="74">
        <v>0.23849894028176039</v>
      </c>
      <c r="AI24" s="74">
        <v>0.20493530534719046</v>
      </c>
      <c r="AJ24" s="74">
        <v>0.2313844385285374</v>
      </c>
      <c r="AL24" s="75">
        <v>0.3426752601827883</v>
      </c>
      <c r="AM24" s="100">
        <f>AM23/AM20</f>
        <v>0.2717903571946274</v>
      </c>
      <c r="AN24" s="75">
        <v>0.3031774490761492</v>
      </c>
      <c r="AO24" s="75">
        <v>0.27417979616948424</v>
      </c>
      <c r="AP24" s="75">
        <v>0.270818075063153</v>
      </c>
      <c r="AQ24" s="75">
        <v>0.22734118720463997</v>
      </c>
      <c r="AR24" s="100">
        <f>AR23/AR20</f>
        <v>0.2861218502038401</v>
      </c>
      <c r="AS24" s="75">
        <v>0.29802795887256334</v>
      </c>
      <c r="AT24" s="75">
        <v>0.28284730350993265</v>
      </c>
      <c r="AU24" s="75">
        <v>0.3001968148217437</v>
      </c>
      <c r="AV24" s="75">
        <v>0.26273063143572734</v>
      </c>
    </row>
    <row r="25" spans="2:48" s="61" customFormat="1" ht="15">
      <c r="B25" s="66"/>
      <c r="C25" s="66"/>
      <c r="D25" s="66"/>
      <c r="E25" s="66"/>
      <c r="F25" s="66"/>
      <c r="G25" s="66"/>
      <c r="H25" s="66"/>
      <c r="I25" s="66"/>
      <c r="J25" s="76"/>
      <c r="K25" s="76"/>
      <c r="L25" s="76"/>
      <c r="M25" s="76"/>
      <c r="N25" s="66"/>
      <c r="O25" s="66"/>
      <c r="P25" s="66"/>
      <c r="Q25" s="66"/>
      <c r="R25" s="66"/>
      <c r="S25" s="66"/>
      <c r="T25" s="66"/>
      <c r="U25" s="66"/>
      <c r="V25" s="76"/>
      <c r="W25" s="76"/>
      <c r="X25" s="76"/>
      <c r="Y25" s="76"/>
      <c r="Z25" s="66"/>
      <c r="AA25" s="66"/>
      <c r="AB25" s="66"/>
      <c r="AC25" s="66"/>
      <c r="AD25" s="66"/>
      <c r="AE25" s="66"/>
      <c r="AF25" s="66"/>
      <c r="AG25" s="66"/>
      <c r="AH25" s="76"/>
      <c r="AI25" s="76"/>
      <c r="AJ25" s="7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</row>
    <row r="26" spans="1:48" s="61" customFormat="1" ht="15">
      <c r="A26" s="68" t="s">
        <v>53</v>
      </c>
      <c r="B26" s="66"/>
      <c r="C26" s="66"/>
      <c r="D26" s="66"/>
      <c r="E26" s="66"/>
      <c r="F26" s="66"/>
      <c r="G26" s="66"/>
      <c r="H26" s="66"/>
      <c r="I26" s="66"/>
      <c r="J26" s="76"/>
      <c r="K26" s="76"/>
      <c r="L26" s="76"/>
      <c r="M26" s="76"/>
      <c r="N26" s="66"/>
      <c r="O26" s="66"/>
      <c r="P26" s="66"/>
      <c r="Q26" s="66"/>
      <c r="R26" s="66"/>
      <c r="S26" s="66"/>
      <c r="T26" s="66"/>
      <c r="U26" s="66"/>
      <c r="V26" s="76"/>
      <c r="W26" s="76"/>
      <c r="X26" s="76"/>
      <c r="Y26" s="76"/>
      <c r="Z26" s="66"/>
      <c r="AA26" s="66"/>
      <c r="AB26" s="66"/>
      <c r="AC26" s="66"/>
      <c r="AD26" s="66"/>
      <c r="AE26" s="66"/>
      <c r="AF26" s="66"/>
      <c r="AG26" s="66"/>
      <c r="AH26" s="76"/>
      <c r="AI26" s="76"/>
      <c r="AJ26" s="7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</row>
    <row r="27" spans="1:48" s="61" customFormat="1" ht="15">
      <c r="A27" s="65" t="s">
        <v>41</v>
      </c>
      <c r="B27" s="66">
        <v>71091</v>
      </c>
      <c r="C27" s="50">
        <f t="shared" si="0"/>
        <v>283564</v>
      </c>
      <c r="D27" s="66">
        <v>79722</v>
      </c>
      <c r="E27" s="66">
        <v>78910.75</v>
      </c>
      <c r="F27" s="66">
        <v>63695.86999340812</v>
      </c>
      <c r="G27" s="66">
        <v>61235.38000659188</v>
      </c>
      <c r="H27" s="50">
        <f t="shared" si="1"/>
        <v>235729</v>
      </c>
      <c r="I27" s="66">
        <v>61589</v>
      </c>
      <c r="J27" s="66">
        <v>58638</v>
      </c>
      <c r="K27" s="66">
        <v>58724.80434267783</v>
      </c>
      <c r="L27" s="66">
        <v>56777.195657322176</v>
      </c>
      <c r="M27" s="66"/>
      <c r="N27" s="66">
        <v>62307</v>
      </c>
      <c r="O27" s="50">
        <f t="shared" si="2"/>
        <v>234175</v>
      </c>
      <c r="P27" s="66">
        <v>61093</v>
      </c>
      <c r="Q27" s="66">
        <v>60390.41</v>
      </c>
      <c r="R27" s="66">
        <v>59742.18013615522</v>
      </c>
      <c r="S27" s="66">
        <v>52949.409863844776</v>
      </c>
      <c r="T27" s="50">
        <f t="shared" si="3"/>
        <v>222082</v>
      </c>
      <c r="U27" s="66">
        <v>55639</v>
      </c>
      <c r="V27" s="66">
        <v>53607</v>
      </c>
      <c r="W27" s="66">
        <v>58593</v>
      </c>
      <c r="X27" s="66">
        <v>54243</v>
      </c>
      <c r="Y27" s="66"/>
      <c r="Z27" s="66">
        <v>58903</v>
      </c>
      <c r="AA27" s="50">
        <f t="shared" si="4"/>
        <v>257409</v>
      </c>
      <c r="AB27" s="66">
        <v>60442</v>
      </c>
      <c r="AC27" s="66">
        <v>60515.56</v>
      </c>
      <c r="AD27" s="66">
        <v>69106.71736746992</v>
      </c>
      <c r="AE27" s="66">
        <v>67344.72263253009</v>
      </c>
      <c r="AF27" s="50">
        <f t="shared" si="5"/>
        <v>267893</v>
      </c>
      <c r="AG27" s="66">
        <v>65090</v>
      </c>
      <c r="AH27" s="66">
        <v>63627</v>
      </c>
      <c r="AI27" s="66">
        <v>67570</v>
      </c>
      <c r="AJ27" s="66">
        <v>71606</v>
      </c>
      <c r="AL27" s="66">
        <v>192301</v>
      </c>
      <c r="AM27" s="50">
        <f t="shared" si="6"/>
        <v>775148</v>
      </c>
      <c r="AN27" s="66">
        <v>201257</v>
      </c>
      <c r="AO27" s="66">
        <v>199816.72</v>
      </c>
      <c r="AP27" s="66">
        <v>192544.76749703326</v>
      </c>
      <c r="AQ27" s="66">
        <v>181529.51250296674</v>
      </c>
      <c r="AR27" s="50">
        <f t="shared" si="7"/>
        <v>725704</v>
      </c>
      <c r="AS27" s="66">
        <v>182318</v>
      </c>
      <c r="AT27" s="66">
        <v>175872</v>
      </c>
      <c r="AU27" s="66">
        <v>184887.80434267782</v>
      </c>
      <c r="AV27" s="66">
        <v>182626.19565732218</v>
      </c>
    </row>
    <row r="28" spans="1:48" s="61" customFormat="1" ht="15">
      <c r="A28" s="65" t="s">
        <v>25</v>
      </c>
      <c r="B28" s="66">
        <v>13980</v>
      </c>
      <c r="C28" s="50">
        <f t="shared" si="0"/>
        <v>48162</v>
      </c>
      <c r="D28" s="66">
        <v>14827</v>
      </c>
      <c r="E28" s="66">
        <v>15405.32</v>
      </c>
      <c r="F28" s="66">
        <v>7679.863041615807</v>
      </c>
      <c r="G28" s="66">
        <v>10249.816958384194</v>
      </c>
      <c r="H28" s="50">
        <f t="shared" si="1"/>
        <v>36006.81781332796</v>
      </c>
      <c r="I28" s="66">
        <v>7440.390237201995</v>
      </c>
      <c r="J28" s="66">
        <v>8451.001757862006</v>
      </c>
      <c r="K28" s="66">
        <v>8784.061755263945</v>
      </c>
      <c r="L28" s="66">
        <v>11331.364063000014</v>
      </c>
      <c r="M28" s="66"/>
      <c r="N28" s="66">
        <v>13188</v>
      </c>
      <c r="O28" s="50">
        <f t="shared" si="2"/>
        <v>37837</v>
      </c>
      <c r="P28" s="66">
        <v>10651</v>
      </c>
      <c r="Q28" s="66">
        <v>11439.14</v>
      </c>
      <c r="R28" s="66">
        <v>11203.633987908863</v>
      </c>
      <c r="S28" s="66">
        <v>4543.226012091137</v>
      </c>
      <c r="T28" s="50">
        <f t="shared" si="3"/>
        <v>36786.148677100005</v>
      </c>
      <c r="U28" s="66">
        <v>9270.412453155559</v>
      </c>
      <c r="V28" s="66">
        <v>7698.85111204444</v>
      </c>
      <c r="W28" s="66">
        <v>12392.35815894</v>
      </c>
      <c r="X28" s="66">
        <v>7424.526952960001</v>
      </c>
      <c r="Y28" s="66"/>
      <c r="Z28" s="66">
        <v>4955</v>
      </c>
      <c r="AA28" s="50">
        <f t="shared" si="4"/>
        <v>18089</v>
      </c>
      <c r="AB28" s="66">
        <v>2134</v>
      </c>
      <c r="AC28" s="66">
        <v>4182.41</v>
      </c>
      <c r="AD28" s="66">
        <v>5170.672760318512</v>
      </c>
      <c r="AE28" s="66">
        <v>6601.917239681488</v>
      </c>
      <c r="AF28" s="50">
        <f t="shared" si="5"/>
        <v>24401.677238645614</v>
      </c>
      <c r="AG28" s="66">
        <v>2788.9656803084836</v>
      </c>
      <c r="AH28" s="66">
        <v>7396.197686265543</v>
      </c>
      <c r="AI28" s="66">
        <v>7116.499538776803</v>
      </c>
      <c r="AJ28" s="66">
        <v>7100.0143332947855</v>
      </c>
      <c r="AL28" s="66">
        <v>32123</v>
      </c>
      <c r="AM28" s="50">
        <f t="shared" si="6"/>
        <v>104087.99999999999</v>
      </c>
      <c r="AN28" s="66">
        <v>27612</v>
      </c>
      <c r="AO28" s="66">
        <v>31026.87</v>
      </c>
      <c r="AP28" s="66">
        <v>24054.16978984318</v>
      </c>
      <c r="AQ28" s="66">
        <v>21394.960210156816</v>
      </c>
      <c r="AR28" s="50">
        <f t="shared" si="7"/>
        <v>97194.64372907356</v>
      </c>
      <c r="AS28" s="66">
        <v>19499.768370666035</v>
      </c>
      <c r="AT28" s="66">
        <v>23546.05055617199</v>
      </c>
      <c r="AU28" s="66">
        <v>28292.91945298075</v>
      </c>
      <c r="AV28" s="66">
        <v>25855.9053492548</v>
      </c>
    </row>
    <row r="29" spans="1:48" s="61" customFormat="1" ht="15">
      <c r="A29" s="65" t="s">
        <v>37</v>
      </c>
      <c r="B29" s="66">
        <v>11035</v>
      </c>
      <c r="C29" s="50">
        <f t="shared" si="0"/>
        <v>37624</v>
      </c>
      <c r="D29" s="66">
        <v>10487</v>
      </c>
      <c r="E29" s="66">
        <v>9815</v>
      </c>
      <c r="F29" s="66">
        <v>8822</v>
      </c>
      <c r="G29" s="66">
        <v>8500</v>
      </c>
      <c r="H29" s="50">
        <f t="shared" si="1"/>
        <v>30216.182186672042</v>
      </c>
      <c r="I29" s="66">
        <v>8268.609762798005</v>
      </c>
      <c r="J29" s="66">
        <v>7474.998242137994</v>
      </c>
      <c r="K29" s="66">
        <v>7237.938244736054</v>
      </c>
      <c r="L29" s="66">
        <v>7234.635936999986</v>
      </c>
      <c r="M29" s="66"/>
      <c r="N29" s="66">
        <v>6592</v>
      </c>
      <c r="O29" s="50">
        <f t="shared" si="2"/>
        <v>24746</v>
      </c>
      <c r="P29" s="66">
        <v>6416</v>
      </c>
      <c r="Q29" s="66">
        <v>6263</v>
      </c>
      <c r="R29" s="66">
        <v>6077</v>
      </c>
      <c r="S29" s="66">
        <v>5990</v>
      </c>
      <c r="T29" s="50">
        <f t="shared" si="3"/>
        <v>23476.8513229</v>
      </c>
      <c r="U29" s="66">
        <v>5882.587546844441</v>
      </c>
      <c r="V29" s="66">
        <v>6154.14888795556</v>
      </c>
      <c r="W29" s="66">
        <v>5629.64184106</v>
      </c>
      <c r="X29" s="66">
        <v>5810.473047039999</v>
      </c>
      <c r="Y29" s="66"/>
      <c r="Z29" s="66">
        <v>3987</v>
      </c>
      <c r="AA29" s="50">
        <f t="shared" si="4"/>
        <v>15761</v>
      </c>
      <c r="AB29" s="66">
        <v>5426</v>
      </c>
      <c r="AC29" s="66">
        <v>2827</v>
      </c>
      <c r="AD29" s="66">
        <v>3898</v>
      </c>
      <c r="AE29" s="66">
        <v>3610</v>
      </c>
      <c r="AF29" s="50">
        <f t="shared" si="5"/>
        <v>14007.322761354386</v>
      </c>
      <c r="AG29" s="66">
        <v>3568.034319691517</v>
      </c>
      <c r="AH29" s="66">
        <v>3275.8023137344567</v>
      </c>
      <c r="AI29" s="66">
        <v>3633.5004612231965</v>
      </c>
      <c r="AJ29" s="66">
        <v>3529.9856667052145</v>
      </c>
      <c r="AL29" s="66">
        <v>21614</v>
      </c>
      <c r="AM29" s="50">
        <f t="shared" si="6"/>
        <v>78131</v>
      </c>
      <c r="AN29" s="66">
        <v>22329</v>
      </c>
      <c r="AO29" s="66">
        <v>18905</v>
      </c>
      <c r="AP29" s="66">
        <v>18797</v>
      </c>
      <c r="AQ29" s="66">
        <v>18100</v>
      </c>
      <c r="AR29" s="50">
        <f t="shared" si="7"/>
        <v>67700.35627092642</v>
      </c>
      <c r="AS29" s="66">
        <v>17719.231629333965</v>
      </c>
      <c r="AT29" s="66">
        <v>16904.94944382801</v>
      </c>
      <c r="AU29" s="66">
        <v>16501.08054701925</v>
      </c>
      <c r="AV29" s="66">
        <v>16575.0946507452</v>
      </c>
    </row>
    <row r="30" spans="1:48" s="61" customFormat="1" ht="15">
      <c r="A30" s="65" t="s">
        <v>42</v>
      </c>
      <c r="B30" s="72">
        <v>25015</v>
      </c>
      <c r="C30" s="50">
        <f t="shared" si="0"/>
        <v>85786</v>
      </c>
      <c r="D30" s="59">
        <v>25314</v>
      </c>
      <c r="E30" s="59">
        <v>25220.32</v>
      </c>
      <c r="F30" s="59">
        <v>16501.863041615805</v>
      </c>
      <c r="G30" s="59">
        <v>18749.816958384192</v>
      </c>
      <c r="H30" s="50">
        <f t="shared" si="1"/>
        <v>66223</v>
      </c>
      <c r="I30" s="59">
        <v>15709</v>
      </c>
      <c r="J30" s="59">
        <v>15926</v>
      </c>
      <c r="K30" s="59">
        <v>16022</v>
      </c>
      <c r="L30" s="59">
        <v>18566</v>
      </c>
      <c r="M30" s="59"/>
      <c r="N30" s="66">
        <v>19780</v>
      </c>
      <c r="O30" s="50">
        <f t="shared" si="2"/>
        <v>62583</v>
      </c>
      <c r="P30" s="66">
        <v>17067</v>
      </c>
      <c r="Q30" s="66">
        <v>17702.14</v>
      </c>
      <c r="R30" s="66">
        <v>17280.633987908863</v>
      </c>
      <c r="S30" s="66">
        <v>10533.226012091138</v>
      </c>
      <c r="T30" s="50">
        <f t="shared" si="3"/>
        <v>60263</v>
      </c>
      <c r="U30" s="66">
        <v>15153</v>
      </c>
      <c r="V30" s="66">
        <v>13853</v>
      </c>
      <c r="W30" s="66">
        <v>18022</v>
      </c>
      <c r="X30" s="66">
        <v>13235</v>
      </c>
      <c r="Y30" s="66"/>
      <c r="Z30" s="66">
        <v>8942</v>
      </c>
      <c r="AA30" s="50">
        <f t="shared" si="4"/>
        <v>33850</v>
      </c>
      <c r="AB30" s="66">
        <v>7560</v>
      </c>
      <c r="AC30" s="66">
        <v>7009.41</v>
      </c>
      <c r="AD30" s="66">
        <v>9068.672760318512</v>
      </c>
      <c r="AE30" s="66">
        <v>10211.917239681488</v>
      </c>
      <c r="AF30" s="50">
        <f t="shared" si="5"/>
        <v>38409</v>
      </c>
      <c r="AG30" s="66">
        <v>6357</v>
      </c>
      <c r="AH30" s="66">
        <v>10672</v>
      </c>
      <c r="AI30" s="66">
        <v>10750</v>
      </c>
      <c r="AJ30" s="66">
        <v>10630</v>
      </c>
      <c r="AL30" s="66">
        <v>53737</v>
      </c>
      <c r="AM30" s="50">
        <f t="shared" si="6"/>
        <v>182219</v>
      </c>
      <c r="AN30" s="66">
        <v>49941</v>
      </c>
      <c r="AO30" s="66">
        <v>49931.869999999995</v>
      </c>
      <c r="AP30" s="66">
        <v>42851.16978984318</v>
      </c>
      <c r="AQ30" s="66">
        <v>39494.960210156816</v>
      </c>
      <c r="AR30" s="50">
        <f t="shared" si="7"/>
        <v>164895</v>
      </c>
      <c r="AS30" s="66">
        <v>37219</v>
      </c>
      <c r="AT30" s="66">
        <v>40451</v>
      </c>
      <c r="AU30" s="66">
        <v>44794</v>
      </c>
      <c r="AV30" s="66">
        <v>42431</v>
      </c>
    </row>
    <row r="31" spans="1:48" s="61" customFormat="1" ht="15">
      <c r="A31" s="115" t="s">
        <v>39</v>
      </c>
      <c r="B31" s="73">
        <v>0.35187295156911563</v>
      </c>
      <c r="C31" s="100">
        <f>C30/C27</f>
        <v>0.3025278244064832</v>
      </c>
      <c r="D31" s="73">
        <v>0.31752841122902087</v>
      </c>
      <c r="E31" s="73">
        <v>0.3196056304115726</v>
      </c>
      <c r="F31" s="73">
        <v>0.2590727317693216</v>
      </c>
      <c r="G31" s="73">
        <v>0.3061925467983673</v>
      </c>
      <c r="H31" s="100">
        <f>H30/H27</f>
        <v>0.28092852385578354</v>
      </c>
      <c r="I31" s="73">
        <v>0.2550617805127539</v>
      </c>
      <c r="J31" s="73">
        <v>0.2715986220539582</v>
      </c>
      <c r="K31" s="73">
        <v>0.2728319009205472</v>
      </c>
      <c r="L31" s="73">
        <v>0.3269974817364138</v>
      </c>
      <c r="M31" s="73"/>
      <c r="N31" s="73">
        <v>0.31746031746031744</v>
      </c>
      <c r="O31" s="100">
        <f>O30/O27</f>
        <v>0.26724885235400875</v>
      </c>
      <c r="P31" s="73">
        <v>0.27936097425236933</v>
      </c>
      <c r="Q31" s="73">
        <v>0.2931283294814524</v>
      </c>
      <c r="R31" s="73">
        <v>0.28925348804689566</v>
      </c>
      <c r="S31" s="73">
        <v>0.19892999826015995</v>
      </c>
      <c r="T31" s="100">
        <f>T30/T27</f>
        <v>0.2713547248313686</v>
      </c>
      <c r="U31" s="73">
        <v>0.2723449379032693</v>
      </c>
      <c r="V31" s="73">
        <v>0.25841774395134964</v>
      </c>
      <c r="W31" s="73">
        <v>0.3075794036830338</v>
      </c>
      <c r="X31" s="73">
        <v>0.24399461681691648</v>
      </c>
      <c r="Y31" s="73"/>
      <c r="Z31" s="73">
        <v>0.15180890616776735</v>
      </c>
      <c r="AA31" s="100">
        <f>AA30/AA27</f>
        <v>0.13150278350795816</v>
      </c>
      <c r="AB31" s="73">
        <v>0.12507858773700406</v>
      </c>
      <c r="AC31" s="73">
        <v>0.11582822665773894</v>
      </c>
      <c r="AD31" s="73">
        <v>0.13122708046016002</v>
      </c>
      <c r="AE31" s="73">
        <v>0.15163648821309036</v>
      </c>
      <c r="AF31" s="100">
        <f>AF30/AF27</f>
        <v>0.14337440694605683</v>
      </c>
      <c r="AG31" s="73">
        <v>0.09766477185435551</v>
      </c>
      <c r="AH31" s="73">
        <v>0.16772753705188048</v>
      </c>
      <c r="AI31" s="73">
        <v>0.15909427260618617</v>
      </c>
      <c r="AJ31" s="73">
        <v>0.14845124710219815</v>
      </c>
      <c r="AL31" s="75">
        <v>0.2794421245859356</v>
      </c>
      <c r="AM31" s="100">
        <f>AM30/AM27</f>
        <v>0.23507639831361238</v>
      </c>
      <c r="AN31" s="75">
        <v>0.24814540612251995</v>
      </c>
      <c r="AO31" s="75">
        <v>0.2498883476818156</v>
      </c>
      <c r="AP31" s="75">
        <v>0.22255172314928492</v>
      </c>
      <c r="AQ31" s="75">
        <v>0.2175677093250132</v>
      </c>
      <c r="AR31" s="100">
        <f>AR30/AR27</f>
        <v>0.22722074013647436</v>
      </c>
      <c r="AS31" s="75">
        <v>0.20414331004069813</v>
      </c>
      <c r="AT31" s="75">
        <v>0.2300025018195051</v>
      </c>
      <c r="AU31" s="75">
        <v>0.2422766615637728</v>
      </c>
      <c r="AV31" s="75">
        <v>0.23233797236633605</v>
      </c>
    </row>
    <row r="32" spans="1:48" ht="15">
      <c r="A32" s="15"/>
      <c r="B32" s="49"/>
      <c r="C32" s="49"/>
      <c r="D32" s="49"/>
      <c r="E32" s="49"/>
      <c r="F32" s="16"/>
      <c r="G32" s="31"/>
      <c r="H32" s="49"/>
      <c r="I32" s="49"/>
      <c r="N32" s="49"/>
      <c r="O32" s="49"/>
      <c r="P32" s="49"/>
      <c r="Q32" s="49"/>
      <c r="R32" s="16"/>
      <c r="S32" s="31"/>
      <c r="T32" s="49"/>
      <c r="U32" s="49"/>
      <c r="Z32" s="49"/>
      <c r="AA32" s="49"/>
      <c r="AB32" s="49"/>
      <c r="AC32" s="49"/>
      <c r="AD32" s="16"/>
      <c r="AE32" s="31"/>
      <c r="AF32" s="49"/>
      <c r="AG32" s="49"/>
      <c r="AL32" s="58"/>
      <c r="AM32" s="58"/>
      <c r="AN32" s="58"/>
      <c r="AO32" s="58"/>
      <c r="AP32" s="39"/>
      <c r="AQ32" s="39"/>
      <c r="AR32" s="58"/>
      <c r="AS32" s="39"/>
      <c r="AT32" s="58"/>
      <c r="AU32" s="39"/>
      <c r="AV32" s="39"/>
    </row>
    <row r="33" spans="1:49" s="62" customFormat="1" ht="15">
      <c r="A33" s="77" t="s">
        <v>51</v>
      </c>
      <c r="B33" s="49"/>
      <c r="C33" s="49"/>
      <c r="D33" s="49"/>
      <c r="E33" s="49"/>
      <c r="F33" s="49"/>
      <c r="G33" s="49"/>
      <c r="H33" s="49"/>
      <c r="I33" s="49"/>
      <c r="M33" s="61"/>
      <c r="N33" s="49"/>
      <c r="O33" s="49"/>
      <c r="P33" s="49"/>
      <c r="Q33" s="49"/>
      <c r="R33" s="49"/>
      <c r="S33" s="49"/>
      <c r="T33" s="49"/>
      <c r="U33" s="49"/>
      <c r="Y33" s="61"/>
      <c r="Z33" s="49"/>
      <c r="AA33" s="49"/>
      <c r="AB33" s="49"/>
      <c r="AC33" s="49"/>
      <c r="AD33" s="49"/>
      <c r="AE33" s="49"/>
      <c r="AF33" s="49"/>
      <c r="AG33" s="49"/>
      <c r="AK33" s="61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41"/>
    </row>
    <row r="34" spans="1:49" s="62" customFormat="1" ht="15">
      <c r="A34" s="77" t="s">
        <v>52</v>
      </c>
      <c r="B34" s="49"/>
      <c r="C34" s="49"/>
      <c r="D34" s="49"/>
      <c r="E34" s="49"/>
      <c r="F34" s="49"/>
      <c r="G34" s="49"/>
      <c r="H34" s="49"/>
      <c r="I34" s="49"/>
      <c r="M34" s="61"/>
      <c r="N34" s="49"/>
      <c r="O34" s="49"/>
      <c r="P34" s="49"/>
      <c r="Q34" s="49"/>
      <c r="R34" s="49"/>
      <c r="S34" s="49"/>
      <c r="T34" s="49"/>
      <c r="U34" s="49"/>
      <c r="Y34" s="61"/>
      <c r="Z34" s="49"/>
      <c r="AA34" s="49"/>
      <c r="AB34" s="49"/>
      <c r="AC34" s="49"/>
      <c r="AD34" s="49"/>
      <c r="AE34" s="49"/>
      <c r="AF34" s="49"/>
      <c r="AG34" s="49"/>
      <c r="AK34" s="61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41"/>
    </row>
  </sheetData>
  <sheetProtection/>
  <mergeCells count="49">
    <mergeCell ref="AQ6:AQ7"/>
    <mergeCell ref="AP6:AP7"/>
    <mergeCell ref="AT6:AT7"/>
    <mergeCell ref="AO6:AO7"/>
    <mergeCell ref="AI6:AI7"/>
    <mergeCell ref="AJ6:AJ7"/>
    <mergeCell ref="AN6:AN7"/>
    <mergeCell ref="Z6:Z7"/>
    <mergeCell ref="AD6:AD7"/>
    <mergeCell ref="AE6:AE7"/>
    <mergeCell ref="AB6:AB7"/>
    <mergeCell ref="AC6:AC7"/>
    <mergeCell ref="AA6:AA7"/>
    <mergeCell ref="D6:D7"/>
    <mergeCell ref="E6:E7"/>
    <mergeCell ref="P6:P7"/>
    <mergeCell ref="N6:N7"/>
    <mergeCell ref="W6:W7"/>
    <mergeCell ref="T6:T7"/>
    <mergeCell ref="K6:K7"/>
    <mergeCell ref="I6:I7"/>
    <mergeCell ref="U6:U7"/>
    <mergeCell ref="AU6:AU7"/>
    <mergeCell ref="AV6:AV7"/>
    <mergeCell ref="AS6:AS7"/>
    <mergeCell ref="S6:S7"/>
    <mergeCell ref="J6:J7"/>
    <mergeCell ref="V6:V7"/>
    <mergeCell ref="AH6:AH7"/>
    <mergeCell ref="AR6:AR7"/>
    <mergeCell ref="AL4:AV4"/>
    <mergeCell ref="A6:A7"/>
    <mergeCell ref="F6:F7"/>
    <mergeCell ref="R6:R7"/>
    <mergeCell ref="G6:G7"/>
    <mergeCell ref="L6:L7"/>
    <mergeCell ref="AF6:AF7"/>
    <mergeCell ref="AM6:AM7"/>
    <mergeCell ref="Q6:Q7"/>
    <mergeCell ref="X6:X7"/>
    <mergeCell ref="AL6:AL7"/>
    <mergeCell ref="AG6:AG7"/>
    <mergeCell ref="B4:L4"/>
    <mergeCell ref="C6:C7"/>
    <mergeCell ref="H6:H7"/>
    <mergeCell ref="Z4:AJ4"/>
    <mergeCell ref="B6:B7"/>
    <mergeCell ref="O6:O7"/>
    <mergeCell ref="N4:X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N54"/>
  <sheetViews>
    <sheetView showGridLines="0" zoomScale="85" zoomScaleNormal="85" zoomScalePageLayoutView="0" workbookViewId="0" topLeftCell="B1">
      <pane ySplit="4" topLeftCell="A5" activePane="bottomLeft" state="frozen"/>
      <selection pane="topLeft" activeCell="B1" sqref="B1"/>
      <selection pane="bottomLeft" activeCell="C3" sqref="C3:C4"/>
    </sheetView>
  </sheetViews>
  <sheetFormatPr defaultColWidth="11.421875" defaultRowHeight="15"/>
  <cols>
    <col min="3" max="3" width="42.140625" style="0" customWidth="1"/>
    <col min="4" max="14" width="11.00390625" style="82" customWidth="1"/>
  </cols>
  <sheetData>
    <row r="3" spans="3:14" ht="18.75" customHeight="1">
      <c r="C3" s="130"/>
      <c r="D3" s="135" t="s">
        <v>60</v>
      </c>
      <c r="E3" s="130">
        <v>2014</v>
      </c>
      <c r="F3" s="135" t="s">
        <v>45</v>
      </c>
      <c r="G3" s="135" t="s">
        <v>63</v>
      </c>
      <c r="H3" s="135" t="s">
        <v>62</v>
      </c>
      <c r="I3" s="135" t="s">
        <v>61</v>
      </c>
      <c r="J3" s="130">
        <v>2013</v>
      </c>
      <c r="K3" s="135" t="s">
        <v>46</v>
      </c>
      <c r="L3" s="135" t="s">
        <v>64</v>
      </c>
      <c r="M3" s="135" t="s">
        <v>65</v>
      </c>
      <c r="N3" s="135" t="s">
        <v>66</v>
      </c>
    </row>
    <row r="4" spans="3:14" ht="18.75" customHeight="1">
      <c r="C4" s="130"/>
      <c r="D4" s="136"/>
      <c r="E4" s="130"/>
      <c r="F4" s="136"/>
      <c r="G4" s="136"/>
      <c r="H4" s="136"/>
      <c r="I4" s="136"/>
      <c r="J4" s="130"/>
      <c r="K4" s="136"/>
      <c r="L4" s="136"/>
      <c r="M4" s="136"/>
      <c r="N4" s="136"/>
    </row>
    <row r="5" spans="3:14" s="61" customFormat="1" ht="15"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3:14" s="61" customFormat="1" ht="15">
      <c r="C6" s="89" t="s">
        <v>57</v>
      </c>
      <c r="D6" s="87"/>
      <c r="E6" s="86"/>
      <c r="F6" s="86"/>
      <c r="G6" s="87"/>
      <c r="H6" s="87"/>
      <c r="I6" s="87"/>
      <c r="J6" s="86"/>
      <c r="K6" s="87"/>
      <c r="L6" s="87"/>
      <c r="M6" s="87"/>
      <c r="N6" s="87"/>
    </row>
    <row r="7" spans="3:14" ht="15">
      <c r="C7" s="116" t="s">
        <v>58</v>
      </c>
      <c r="D7" s="81">
        <v>18961</v>
      </c>
      <c r="E7" s="83">
        <v>73056</v>
      </c>
      <c r="F7" s="84">
        <v>18486</v>
      </c>
      <c r="G7" s="81">
        <v>19536</v>
      </c>
      <c r="H7" s="81">
        <v>18011</v>
      </c>
      <c r="I7" s="81">
        <v>17023</v>
      </c>
      <c r="J7" s="83">
        <v>66293</v>
      </c>
      <c r="K7" s="81">
        <v>16750</v>
      </c>
      <c r="L7" s="81">
        <v>16307</v>
      </c>
      <c r="M7" s="81">
        <v>16668</v>
      </c>
      <c r="N7" s="81">
        <v>16568</v>
      </c>
    </row>
    <row r="8" spans="3:14" s="62" customFormat="1" ht="15">
      <c r="C8" s="117" t="s">
        <v>76</v>
      </c>
      <c r="D8" s="90">
        <f aca="true" t="shared" si="0" ref="D8:I8">D7/I7-1</f>
        <v>0.11384597309522415</v>
      </c>
      <c r="E8" s="91">
        <f t="shared" si="0"/>
        <v>0.10201680418747072</v>
      </c>
      <c r="F8" s="90">
        <f t="shared" si="0"/>
        <v>0.10364179104477622</v>
      </c>
      <c r="G8" s="90">
        <f t="shared" si="0"/>
        <v>0.1980131231986264</v>
      </c>
      <c r="H8" s="90">
        <f t="shared" si="0"/>
        <v>0.08057355411567069</v>
      </c>
      <c r="I8" s="90">
        <f t="shared" si="0"/>
        <v>0.027462578464509946</v>
      </c>
      <c r="J8" s="83" t="s">
        <v>44</v>
      </c>
      <c r="K8" s="81" t="s">
        <v>44</v>
      </c>
      <c r="L8" s="81" t="s">
        <v>44</v>
      </c>
      <c r="M8" s="81" t="s">
        <v>44</v>
      </c>
      <c r="N8" s="81" t="s">
        <v>44</v>
      </c>
    </row>
    <row r="9" spans="4:14" s="61" customFormat="1" ht="15">
      <c r="D9" s="85"/>
      <c r="E9" s="84"/>
      <c r="F9" s="84"/>
      <c r="G9" s="85"/>
      <c r="H9" s="85"/>
      <c r="I9" s="85"/>
      <c r="J9" s="84"/>
      <c r="K9" s="85"/>
      <c r="L9" s="85"/>
      <c r="M9" s="85"/>
      <c r="N9" s="85"/>
    </row>
    <row r="10" spans="3:14" s="61" customFormat="1" ht="15">
      <c r="C10" s="89" t="s">
        <v>72</v>
      </c>
      <c r="D10" s="85"/>
      <c r="E10" s="84"/>
      <c r="F10" s="84"/>
      <c r="G10" s="85"/>
      <c r="H10" s="85"/>
      <c r="I10" s="85"/>
      <c r="J10" s="84"/>
      <c r="K10" s="85"/>
      <c r="L10" s="85"/>
      <c r="M10" s="85"/>
      <c r="N10" s="85"/>
    </row>
    <row r="11" spans="3:14" ht="15">
      <c r="C11" s="116" t="s">
        <v>58</v>
      </c>
      <c r="D11" s="81">
        <v>4588.25</v>
      </c>
      <c r="E11" s="83">
        <v>12586.77</v>
      </c>
      <c r="F11" s="84">
        <v>5217.43</v>
      </c>
      <c r="G11" s="81">
        <v>5568.59</v>
      </c>
      <c r="H11" s="81">
        <v>908.9499999999999</v>
      </c>
      <c r="I11" s="81">
        <v>891.8</v>
      </c>
      <c r="J11" s="83">
        <v>3632.37</v>
      </c>
      <c r="K11" s="81">
        <v>927.5699999999999</v>
      </c>
      <c r="L11" s="81">
        <v>919.24</v>
      </c>
      <c r="M11" s="81">
        <v>878.0799999999999</v>
      </c>
      <c r="N11" s="81">
        <v>907.48</v>
      </c>
    </row>
    <row r="12" spans="3:14" s="61" customFormat="1" ht="15">
      <c r="C12" s="117" t="s">
        <v>76</v>
      </c>
      <c r="D12" s="90">
        <f aca="true" t="shared" si="1" ref="D12:I12">D11/I11-1</f>
        <v>4.144931599013232</v>
      </c>
      <c r="E12" s="91">
        <f t="shared" si="1"/>
        <v>2.465167370064173</v>
      </c>
      <c r="F12" s="90">
        <f t="shared" si="1"/>
        <v>4.624836939530171</v>
      </c>
      <c r="G12" s="90">
        <f t="shared" si="1"/>
        <v>5.057819503067751</v>
      </c>
      <c r="H12" s="90">
        <f t="shared" si="1"/>
        <v>0.03515625</v>
      </c>
      <c r="I12" s="90">
        <f t="shared" si="1"/>
        <v>-0.017278617710583255</v>
      </c>
      <c r="J12" s="83" t="s">
        <v>44</v>
      </c>
      <c r="K12" s="81" t="s">
        <v>44</v>
      </c>
      <c r="L12" s="81" t="s">
        <v>44</v>
      </c>
      <c r="M12" s="81" t="s">
        <v>44</v>
      </c>
      <c r="N12" s="81" t="s">
        <v>44</v>
      </c>
    </row>
    <row r="13" spans="3:14" s="61" customFormat="1" ht="15">
      <c r="C13" s="117"/>
      <c r="D13" s="90"/>
      <c r="E13" s="91"/>
      <c r="F13" s="90"/>
      <c r="G13" s="90"/>
      <c r="H13" s="90"/>
      <c r="I13" s="90"/>
      <c r="J13" s="83"/>
      <c r="K13" s="81"/>
      <c r="L13" s="81"/>
      <c r="M13" s="81"/>
      <c r="N13" s="81"/>
    </row>
    <row r="14" spans="3:14" s="61" customFormat="1" ht="15">
      <c r="C14" s="117"/>
      <c r="D14" s="90"/>
      <c r="E14" s="91"/>
      <c r="F14" s="90"/>
      <c r="G14" s="90"/>
      <c r="H14" s="90"/>
      <c r="I14" s="90"/>
      <c r="J14" s="83"/>
      <c r="K14" s="81"/>
      <c r="L14" s="81"/>
      <c r="M14" s="81"/>
      <c r="N14" s="81"/>
    </row>
    <row r="15" spans="3:14" s="61" customFormat="1" ht="15">
      <c r="C15" s="80" t="s">
        <v>54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</row>
    <row r="16" spans="3:14" s="61" customFormat="1" ht="15">
      <c r="C16" s="116" t="s">
        <v>55</v>
      </c>
      <c r="D16" s="81">
        <v>1644929.6248750002</v>
      </c>
      <c r="E16" s="83">
        <v>6507898.889625247</v>
      </c>
      <c r="F16" s="84">
        <v>1745060.8389889998</v>
      </c>
      <c r="G16" s="81">
        <v>1725872.765903</v>
      </c>
      <c r="H16" s="81">
        <v>1609088.1851519996</v>
      </c>
      <c r="I16" s="81">
        <v>1427877.0995812463</v>
      </c>
      <c r="J16" s="83">
        <v>5875076.3112512</v>
      </c>
      <c r="K16" s="81">
        <v>1491585.3332419998</v>
      </c>
      <c r="L16" s="81">
        <v>1464429.638129199</v>
      </c>
      <c r="M16" s="81">
        <v>1624962.62588</v>
      </c>
      <c r="N16" s="81">
        <v>1294098.7140000002</v>
      </c>
    </row>
    <row r="17" spans="3:14" s="61" customFormat="1" ht="15">
      <c r="C17" s="117" t="s">
        <v>76</v>
      </c>
      <c r="D17" s="90">
        <f aca="true" t="shared" si="2" ref="D17:I17">D16/I16-1</f>
        <v>0.15201064948615595</v>
      </c>
      <c r="E17" s="91">
        <f t="shared" si="2"/>
        <v>0.10771308232407906</v>
      </c>
      <c r="F17" s="90">
        <f t="shared" si="2"/>
        <v>0.1699369791978742</v>
      </c>
      <c r="G17" s="90">
        <f t="shared" si="2"/>
        <v>0.17852897876868523</v>
      </c>
      <c r="H17" s="90">
        <f t="shared" si="2"/>
        <v>-0.009769111286115573</v>
      </c>
      <c r="I17" s="90">
        <f t="shared" si="2"/>
        <v>0.10337571943622703</v>
      </c>
      <c r="J17" s="83" t="s">
        <v>44</v>
      </c>
      <c r="K17" s="81" t="s">
        <v>44</v>
      </c>
      <c r="L17" s="81" t="s">
        <v>44</v>
      </c>
      <c r="M17" s="81" t="s">
        <v>44</v>
      </c>
      <c r="N17" s="81" t="s">
        <v>44</v>
      </c>
    </row>
    <row r="18" spans="3:14" s="61" customFormat="1" ht="15">
      <c r="C18" s="116" t="s">
        <v>56</v>
      </c>
      <c r="D18" s="81">
        <v>205423</v>
      </c>
      <c r="E18" s="83">
        <v>765331.2</v>
      </c>
      <c r="F18" s="84">
        <v>207474.40000000002</v>
      </c>
      <c r="G18" s="81">
        <v>208016.6</v>
      </c>
      <c r="H18" s="81">
        <v>183417.40000000002</v>
      </c>
      <c r="I18" s="81">
        <v>166422.8</v>
      </c>
      <c r="J18" s="83">
        <v>701240.6788639999</v>
      </c>
      <c r="K18" s="81">
        <v>170745.4</v>
      </c>
      <c r="L18" s="81">
        <v>179982.278864</v>
      </c>
      <c r="M18" s="81">
        <v>187528.6</v>
      </c>
      <c r="N18" s="81">
        <v>162984.40000000002</v>
      </c>
    </row>
    <row r="19" spans="3:14" s="61" customFormat="1" ht="15">
      <c r="C19" s="117" t="s">
        <v>76</v>
      </c>
      <c r="D19" s="90">
        <f aca="true" t="shared" si="3" ref="D19:I19">D18/I18-1</f>
        <v>0.23434409227581798</v>
      </c>
      <c r="E19" s="91">
        <f t="shared" si="3"/>
        <v>0.09139589739691911</v>
      </c>
      <c r="F19" s="90">
        <f t="shared" si="3"/>
        <v>0.21510974819819473</v>
      </c>
      <c r="G19" s="90">
        <f t="shared" si="3"/>
        <v>0.15576156337693448</v>
      </c>
      <c r="H19" s="90">
        <f t="shared" si="3"/>
        <v>-0.02192305600319089</v>
      </c>
      <c r="I19" s="90">
        <f t="shared" si="3"/>
        <v>0.02109649757890919</v>
      </c>
      <c r="J19" s="83" t="s">
        <v>44</v>
      </c>
      <c r="K19" s="81" t="s">
        <v>44</v>
      </c>
      <c r="L19" s="81" t="s">
        <v>44</v>
      </c>
      <c r="M19" s="81" t="s">
        <v>44</v>
      </c>
      <c r="N19" s="81" t="s">
        <v>44</v>
      </c>
    </row>
    <row r="20" spans="4:14" s="61" customFormat="1" ht="15">
      <c r="D20" s="85"/>
      <c r="E20" s="84"/>
      <c r="F20" s="84"/>
      <c r="G20" s="85"/>
      <c r="H20" s="85"/>
      <c r="I20" s="85"/>
      <c r="J20" s="84"/>
      <c r="K20" s="85"/>
      <c r="L20" s="85"/>
      <c r="M20" s="85"/>
      <c r="N20" s="85"/>
    </row>
    <row r="21" spans="3:14" s="61" customFormat="1" ht="15">
      <c r="C21" s="89" t="s">
        <v>73</v>
      </c>
      <c r="D21" s="85"/>
      <c r="E21" s="84"/>
      <c r="F21" s="84"/>
      <c r="G21" s="85"/>
      <c r="H21" s="85"/>
      <c r="I21" s="85"/>
      <c r="J21" s="84"/>
      <c r="K21" s="85"/>
      <c r="L21" s="85"/>
      <c r="M21" s="85"/>
      <c r="N21" s="85"/>
    </row>
    <row r="22" spans="3:14" s="61" customFormat="1" ht="15">
      <c r="C22" s="116" t="s">
        <v>55</v>
      </c>
      <c r="D22" s="81">
        <v>2746738.1628925</v>
      </c>
      <c r="E22" s="83">
        <v>10553368.946361998</v>
      </c>
      <c r="F22" s="84">
        <v>2632264.335898</v>
      </c>
      <c r="G22" s="81">
        <v>2654991.7147234995</v>
      </c>
      <c r="H22" s="81">
        <v>2847944.4410645002</v>
      </c>
      <c r="I22" s="81">
        <v>2418168.4546760004</v>
      </c>
      <c r="J22" s="83">
        <v>11113561.690496149</v>
      </c>
      <c r="K22" s="81">
        <v>2832274.510715</v>
      </c>
      <c r="L22" s="81">
        <v>2731173.9943035007</v>
      </c>
      <c r="M22" s="81">
        <v>2849709.945558499</v>
      </c>
      <c r="N22" s="81">
        <v>2700403.2399191502</v>
      </c>
    </row>
    <row r="23" spans="3:14" s="61" customFormat="1" ht="15">
      <c r="C23" s="117" t="s">
        <v>76</v>
      </c>
      <c r="D23" s="90">
        <f>D22/I22-1</f>
        <v>0.13587544225099202</v>
      </c>
      <c r="E23" s="91">
        <f>E22/J22-1</f>
        <v>-0.05040622976999387</v>
      </c>
      <c r="F23" s="90">
        <f>F22/K22-1</f>
        <v>-0.0706182165818765</v>
      </c>
      <c r="G23" s="90">
        <f>G22/L22-1</f>
        <v>-0.027893601703478876</v>
      </c>
      <c r="H23" s="90">
        <f>H22/M22-1</f>
        <v>-0.0006195383136274879</v>
      </c>
      <c r="I23" s="90">
        <f>I22/N22-1</f>
        <v>-0.10451579270494427</v>
      </c>
      <c r="J23" s="83" t="s">
        <v>44</v>
      </c>
      <c r="K23" s="81" t="s">
        <v>44</v>
      </c>
      <c r="L23" s="81" t="s">
        <v>44</v>
      </c>
      <c r="M23" s="81" t="s">
        <v>44</v>
      </c>
      <c r="N23" s="81" t="s">
        <v>44</v>
      </c>
    </row>
    <row r="24" spans="3:14" s="61" customFormat="1" ht="15">
      <c r="C24" s="116" t="s">
        <v>56</v>
      </c>
      <c r="D24" s="81">
        <v>229314.34999999998</v>
      </c>
      <c r="E24" s="83">
        <v>842164.05</v>
      </c>
      <c r="F24" s="84">
        <v>217518</v>
      </c>
      <c r="G24" s="81">
        <v>208161.65</v>
      </c>
      <c r="H24" s="81">
        <v>226573.80000000002</v>
      </c>
      <c r="I24" s="81">
        <v>189910.59999999998</v>
      </c>
      <c r="J24" s="83">
        <v>884432.65</v>
      </c>
      <c r="K24" s="81">
        <v>217959.35</v>
      </c>
      <c r="L24" s="81">
        <v>212698.55000000002</v>
      </c>
      <c r="M24" s="81">
        <v>230271.15000000002</v>
      </c>
      <c r="N24" s="81">
        <v>223503.6</v>
      </c>
    </row>
    <row r="25" spans="3:14" s="61" customFormat="1" ht="15">
      <c r="C25" s="117" t="s">
        <v>76</v>
      </c>
      <c r="D25" s="90">
        <f aca="true" t="shared" si="4" ref="D25:I25">D24/I24-1</f>
        <v>0.20748578541692786</v>
      </c>
      <c r="E25" s="91">
        <f t="shared" si="4"/>
        <v>-0.047791767976905875</v>
      </c>
      <c r="F25" s="90">
        <f t="shared" si="4"/>
        <v>-0.0020249188667520457</v>
      </c>
      <c r="G25" s="90">
        <f t="shared" si="4"/>
        <v>-0.021330187723423655</v>
      </c>
      <c r="H25" s="90">
        <f t="shared" si="4"/>
        <v>-0.016056505558772804</v>
      </c>
      <c r="I25" s="90">
        <f t="shared" si="4"/>
        <v>-0.15030182959021698</v>
      </c>
      <c r="J25" s="83" t="s">
        <v>44</v>
      </c>
      <c r="K25" s="81" t="s">
        <v>44</v>
      </c>
      <c r="L25" s="81" t="s">
        <v>44</v>
      </c>
      <c r="M25" s="81" t="s">
        <v>44</v>
      </c>
      <c r="N25" s="81" t="s">
        <v>44</v>
      </c>
    </row>
    <row r="26" spans="3:14" s="61" customFormat="1" ht="15">
      <c r="C26" s="92"/>
      <c r="D26" s="93"/>
      <c r="E26" s="93"/>
      <c r="F26" s="93"/>
      <c r="G26" s="93"/>
      <c r="H26" s="93"/>
      <c r="I26" s="93"/>
      <c r="J26" s="84"/>
      <c r="K26" s="85"/>
      <c r="L26" s="85"/>
      <c r="M26" s="85"/>
      <c r="N26" s="85"/>
    </row>
    <row r="27" spans="3:14" s="61" customFormat="1" ht="15">
      <c r="C27" s="89" t="s">
        <v>59</v>
      </c>
      <c r="D27" s="85"/>
      <c r="E27" s="84"/>
      <c r="F27" s="84"/>
      <c r="G27" s="85"/>
      <c r="H27" s="85"/>
      <c r="I27" s="85"/>
      <c r="J27" s="84"/>
      <c r="K27" s="85"/>
      <c r="L27" s="85"/>
      <c r="M27" s="85"/>
      <c r="N27" s="85"/>
    </row>
    <row r="28" spans="3:14" ht="15">
      <c r="C28" s="116" t="s">
        <v>67</v>
      </c>
      <c r="D28" s="81">
        <v>22302</v>
      </c>
      <c r="E28" s="83">
        <v>85206</v>
      </c>
      <c r="F28" s="84">
        <v>13769</v>
      </c>
      <c r="G28" s="81">
        <v>17595</v>
      </c>
      <c r="H28" s="81">
        <v>25537</v>
      </c>
      <c r="I28" s="81">
        <v>28305</v>
      </c>
      <c r="J28" s="83">
        <v>106325</v>
      </c>
      <c r="K28" s="81">
        <v>24066</v>
      </c>
      <c r="L28" s="81">
        <v>18126</v>
      </c>
      <c r="M28" s="81">
        <v>33403</v>
      </c>
      <c r="N28" s="81">
        <v>30730</v>
      </c>
    </row>
    <row r="29" spans="3:14" s="62" customFormat="1" ht="15">
      <c r="C29" s="117" t="s">
        <v>76</v>
      </c>
      <c r="D29" s="90">
        <f aca="true" t="shared" si="5" ref="D29:I29">D28/I28-1</f>
        <v>-0.21208267090620037</v>
      </c>
      <c r="E29" s="91">
        <f t="shared" si="5"/>
        <v>-0.19862685163414062</v>
      </c>
      <c r="F29" s="90">
        <f t="shared" si="5"/>
        <v>-0.4278650378126818</v>
      </c>
      <c r="G29" s="90">
        <f t="shared" si="5"/>
        <v>-0.029294935451837145</v>
      </c>
      <c r="H29" s="90">
        <f t="shared" si="5"/>
        <v>-0.23548783043439214</v>
      </c>
      <c r="I29" s="90">
        <f t="shared" si="5"/>
        <v>-0.0789131142206313</v>
      </c>
      <c r="J29" s="83" t="s">
        <v>44</v>
      </c>
      <c r="K29" s="81" t="s">
        <v>44</v>
      </c>
      <c r="L29" s="81" t="s">
        <v>44</v>
      </c>
      <c r="M29" s="81" t="s">
        <v>44</v>
      </c>
      <c r="N29" s="81" t="s">
        <v>44</v>
      </c>
    </row>
    <row r="30" spans="3:14" s="62" customFormat="1" ht="15">
      <c r="C30" s="117"/>
      <c r="D30" s="90"/>
      <c r="E30" s="91"/>
      <c r="F30" s="90"/>
      <c r="G30" s="90"/>
      <c r="H30" s="90"/>
      <c r="I30" s="90"/>
      <c r="J30" s="83"/>
      <c r="K30" s="81"/>
      <c r="L30" s="81"/>
      <c r="M30" s="81"/>
      <c r="N30" s="81"/>
    </row>
    <row r="31" spans="3:14" ht="15">
      <c r="C31" s="116" t="s">
        <v>75</v>
      </c>
      <c r="D31" s="81">
        <v>120392</v>
      </c>
      <c r="E31" s="83">
        <v>576467</v>
      </c>
      <c r="F31" s="84">
        <v>115880</v>
      </c>
      <c r="G31" s="81">
        <v>137105</v>
      </c>
      <c r="H31" s="81">
        <v>167870</v>
      </c>
      <c r="I31" s="81">
        <v>155612</v>
      </c>
      <c r="J31" s="83">
        <v>690978</v>
      </c>
      <c r="K31" s="81">
        <v>170601</v>
      </c>
      <c r="L31" s="81">
        <v>161867</v>
      </c>
      <c r="M31" s="81">
        <v>178785</v>
      </c>
      <c r="N31" s="81">
        <v>179725</v>
      </c>
    </row>
    <row r="32" spans="3:14" s="62" customFormat="1" ht="15">
      <c r="C32" s="117" t="s">
        <v>76</v>
      </c>
      <c r="D32" s="90">
        <f aca="true" t="shared" si="6" ref="D32:I32">D31/I31-1</f>
        <v>-0.22633215947356244</v>
      </c>
      <c r="E32" s="91">
        <f t="shared" si="6"/>
        <v>-0.16572307656683716</v>
      </c>
      <c r="F32" s="90">
        <f t="shared" si="6"/>
        <v>-0.3207542745939356</v>
      </c>
      <c r="G32" s="90">
        <f t="shared" si="6"/>
        <v>-0.15297744444513084</v>
      </c>
      <c r="H32" s="90">
        <f t="shared" si="6"/>
        <v>-0.061050983024302896</v>
      </c>
      <c r="I32" s="90">
        <f t="shared" si="6"/>
        <v>-0.13416608707747946</v>
      </c>
      <c r="J32" s="83" t="s">
        <v>44</v>
      </c>
      <c r="K32" s="81" t="s">
        <v>44</v>
      </c>
      <c r="L32" s="81" t="s">
        <v>44</v>
      </c>
      <c r="M32" s="81" t="s">
        <v>44</v>
      </c>
      <c r="N32" s="81" t="s">
        <v>44</v>
      </c>
    </row>
    <row r="33" spans="3:14" s="62" customFormat="1" ht="15">
      <c r="C33" s="117"/>
      <c r="D33" s="90"/>
      <c r="E33" s="91"/>
      <c r="F33" s="90"/>
      <c r="G33" s="90"/>
      <c r="H33" s="90"/>
      <c r="I33" s="90"/>
      <c r="J33" s="83"/>
      <c r="K33" s="81"/>
      <c r="L33" s="81"/>
      <c r="M33" s="81"/>
      <c r="N33" s="81"/>
    </row>
    <row r="34" spans="3:14" ht="15">
      <c r="C34" s="116" t="s">
        <v>68</v>
      </c>
      <c r="D34" s="81">
        <v>7043</v>
      </c>
      <c r="E34" s="83">
        <v>34939.92578125</v>
      </c>
      <c r="F34" s="84">
        <v>8667.92578125</v>
      </c>
      <c r="G34" s="81">
        <v>8973</v>
      </c>
      <c r="H34" s="81">
        <v>8675</v>
      </c>
      <c r="I34" s="81">
        <v>8624</v>
      </c>
      <c r="J34" s="83">
        <v>31807</v>
      </c>
      <c r="K34" s="81">
        <v>7933</v>
      </c>
      <c r="L34" s="81">
        <v>7966</v>
      </c>
      <c r="M34" s="81">
        <v>7533</v>
      </c>
      <c r="N34" s="81">
        <v>8375</v>
      </c>
    </row>
    <row r="35" spans="3:14" s="62" customFormat="1" ht="15">
      <c r="C35" s="117" t="s">
        <v>76</v>
      </c>
      <c r="D35" s="90">
        <f aca="true" t="shared" si="7" ref="D35:I35">D34/I34-1</f>
        <v>-0.18332560296846012</v>
      </c>
      <c r="E35" s="91">
        <f t="shared" si="7"/>
        <v>0.09849799670669968</v>
      </c>
      <c r="F35" s="90">
        <f t="shared" si="7"/>
        <v>0.09264159602294209</v>
      </c>
      <c r="G35" s="90">
        <f t="shared" si="7"/>
        <v>0.12641225207130313</v>
      </c>
      <c r="H35" s="90">
        <f t="shared" si="7"/>
        <v>0.15159962830213725</v>
      </c>
      <c r="I35" s="90">
        <f t="shared" si="7"/>
        <v>0.02973134328358218</v>
      </c>
      <c r="J35" s="83" t="s">
        <v>44</v>
      </c>
      <c r="K35" s="81" t="s">
        <v>44</v>
      </c>
      <c r="L35" s="81" t="s">
        <v>44</v>
      </c>
      <c r="M35" s="81" t="s">
        <v>44</v>
      </c>
      <c r="N35" s="81" t="s">
        <v>44</v>
      </c>
    </row>
    <row r="36" spans="3:14" s="62" customFormat="1" ht="15">
      <c r="C36" s="117"/>
      <c r="D36" s="90"/>
      <c r="E36" s="91"/>
      <c r="F36" s="90"/>
      <c r="G36" s="90"/>
      <c r="H36" s="90"/>
      <c r="I36" s="90"/>
      <c r="J36" s="83"/>
      <c r="K36" s="81"/>
      <c r="L36" s="81"/>
      <c r="M36" s="81"/>
      <c r="N36" s="81"/>
    </row>
    <row r="37" spans="3:14" ht="15">
      <c r="C37" s="116" t="s">
        <v>69</v>
      </c>
      <c r="D37" s="81">
        <v>997144</v>
      </c>
      <c r="E37" s="83">
        <v>2867804.6799999997</v>
      </c>
      <c r="F37" s="84">
        <v>786605</v>
      </c>
      <c r="G37" s="81">
        <v>803254.6799999999</v>
      </c>
      <c r="H37" s="81">
        <v>754602</v>
      </c>
      <c r="I37" s="81">
        <v>523343</v>
      </c>
      <c r="J37" s="83">
        <v>1246328.7695400002</v>
      </c>
      <c r="K37" s="81">
        <v>138365.7</v>
      </c>
      <c r="L37" s="81">
        <v>147702.9195400004</v>
      </c>
      <c r="M37" s="81">
        <v>430842.23000000004</v>
      </c>
      <c r="N37" s="81">
        <v>529417.9199999999</v>
      </c>
    </row>
    <row r="38" spans="3:14" s="62" customFormat="1" ht="15">
      <c r="C38" s="117" t="s">
        <v>76</v>
      </c>
      <c r="D38" s="90">
        <f aca="true" t="shared" si="8" ref="D38:I38">D37/I37-1</f>
        <v>0.9053355065415989</v>
      </c>
      <c r="E38" s="91">
        <f t="shared" si="8"/>
        <v>1.3010017501709923</v>
      </c>
      <c r="F38" s="90">
        <f t="shared" si="8"/>
        <v>4.684971058578824</v>
      </c>
      <c r="G38" s="90">
        <f t="shared" si="8"/>
        <v>4.43831281400274</v>
      </c>
      <c r="H38" s="90">
        <f t="shared" si="8"/>
        <v>0.751457836433536</v>
      </c>
      <c r="I38" s="90">
        <f t="shared" si="8"/>
        <v>-0.011474715476196828</v>
      </c>
      <c r="J38" s="83" t="s">
        <v>44</v>
      </c>
      <c r="K38" s="81" t="s">
        <v>44</v>
      </c>
      <c r="L38" s="81" t="s">
        <v>44</v>
      </c>
      <c r="M38" s="81" t="s">
        <v>44</v>
      </c>
      <c r="N38" s="81" t="s">
        <v>44</v>
      </c>
    </row>
    <row r="39" spans="3:14" s="62" customFormat="1" ht="15">
      <c r="C39" s="117"/>
      <c r="D39" s="90"/>
      <c r="E39" s="91"/>
      <c r="F39" s="90"/>
      <c r="G39" s="90"/>
      <c r="H39" s="90"/>
      <c r="I39" s="90"/>
      <c r="J39" s="83"/>
      <c r="K39" s="81"/>
      <c r="L39" s="81"/>
      <c r="M39" s="81"/>
      <c r="N39" s="81"/>
    </row>
    <row r="40" spans="3:14" ht="15">
      <c r="C40" s="116" t="s">
        <v>70</v>
      </c>
      <c r="D40" s="81">
        <v>204684</v>
      </c>
      <c r="E40" s="83">
        <v>736751.8</v>
      </c>
      <c r="F40" s="84">
        <v>175918</v>
      </c>
      <c r="G40" s="81">
        <v>194999.2</v>
      </c>
      <c r="H40" s="81">
        <v>188035.6</v>
      </c>
      <c r="I40" s="81">
        <v>177799</v>
      </c>
      <c r="J40" s="83">
        <v>697097.5794736843</v>
      </c>
      <c r="K40" s="81">
        <v>174215.6</v>
      </c>
      <c r="L40" s="81">
        <v>185427.92947368423</v>
      </c>
      <c r="M40" s="81">
        <v>171573.1</v>
      </c>
      <c r="N40" s="81">
        <v>165880.95</v>
      </c>
    </row>
    <row r="41" spans="3:14" s="62" customFormat="1" ht="15">
      <c r="C41" s="117" t="s">
        <v>76</v>
      </c>
      <c r="D41" s="90">
        <f aca="true" t="shared" si="9" ref="D41:I41">D40/I40-1</f>
        <v>0.15121007429738076</v>
      </c>
      <c r="E41" s="91">
        <f t="shared" si="9"/>
        <v>0.05688474855450654</v>
      </c>
      <c r="F41" s="90">
        <f t="shared" si="9"/>
        <v>0.009771799999540809</v>
      </c>
      <c r="G41" s="90">
        <f t="shared" si="9"/>
        <v>0.05161720002743242</v>
      </c>
      <c r="H41" s="90">
        <f t="shared" si="9"/>
        <v>0.0959503558541519</v>
      </c>
      <c r="I41" s="90">
        <f t="shared" si="9"/>
        <v>0.07184700835147129</v>
      </c>
      <c r="J41" s="83" t="s">
        <v>44</v>
      </c>
      <c r="K41" s="81" t="s">
        <v>44</v>
      </c>
      <c r="L41" s="81" t="s">
        <v>44</v>
      </c>
      <c r="M41" s="81" t="s">
        <v>44</v>
      </c>
      <c r="N41" s="81" t="s">
        <v>44</v>
      </c>
    </row>
    <row r="42" spans="3:14" s="62" customFormat="1" ht="15">
      <c r="C42" s="117"/>
      <c r="D42" s="90"/>
      <c r="E42" s="91"/>
      <c r="F42" s="90"/>
      <c r="G42" s="90"/>
      <c r="H42" s="90"/>
      <c r="I42" s="90"/>
      <c r="J42" s="83"/>
      <c r="K42" s="81"/>
      <c r="L42" s="81"/>
      <c r="M42" s="81"/>
      <c r="N42" s="81"/>
    </row>
    <row r="43" spans="3:14" ht="15">
      <c r="C43" s="116" t="s">
        <v>71</v>
      </c>
      <c r="D43" s="81">
        <v>13147</v>
      </c>
      <c r="E43" s="83">
        <v>42880</v>
      </c>
      <c r="F43" s="84">
        <v>10363</v>
      </c>
      <c r="G43" s="81">
        <v>10331</v>
      </c>
      <c r="H43" s="81">
        <v>10131</v>
      </c>
      <c r="I43" s="81">
        <v>12055</v>
      </c>
      <c r="J43" s="83">
        <v>37065</v>
      </c>
      <c r="K43" s="81">
        <v>7459</v>
      </c>
      <c r="L43" s="81">
        <v>9434</v>
      </c>
      <c r="M43" s="81">
        <v>10069</v>
      </c>
      <c r="N43" s="81">
        <v>10103</v>
      </c>
    </row>
    <row r="44" spans="3:14" s="61" customFormat="1" ht="15">
      <c r="C44" s="117" t="s">
        <v>76</v>
      </c>
      <c r="D44" s="90">
        <f aca="true" t="shared" si="10" ref="D44:I44">D43/I43-1</f>
        <v>0.09058481957693898</v>
      </c>
      <c r="E44" s="91">
        <f t="shared" si="10"/>
        <v>0.15688655065425605</v>
      </c>
      <c r="F44" s="90">
        <f t="shared" si="10"/>
        <v>0.389328328194128</v>
      </c>
      <c r="G44" s="90">
        <f t="shared" si="10"/>
        <v>0.09508161967352136</v>
      </c>
      <c r="H44" s="90">
        <f t="shared" si="10"/>
        <v>0.006157513159201544</v>
      </c>
      <c r="I44" s="90">
        <f t="shared" si="10"/>
        <v>0.19320993764228445</v>
      </c>
      <c r="J44" s="83" t="s">
        <v>44</v>
      </c>
      <c r="K44" s="81" t="s">
        <v>44</v>
      </c>
      <c r="L44" s="81" t="s">
        <v>44</v>
      </c>
      <c r="M44" s="81" t="s">
        <v>44</v>
      </c>
      <c r="N44" s="81" t="s">
        <v>44</v>
      </c>
    </row>
    <row r="45" spans="3:14" s="61" customFormat="1" ht="15">
      <c r="C45" s="94"/>
      <c r="D45" s="93"/>
      <c r="E45" s="93"/>
      <c r="F45" s="93"/>
      <c r="G45" s="93"/>
      <c r="H45" s="93"/>
      <c r="I45" s="93"/>
      <c r="J45" s="84"/>
      <c r="K45" s="85"/>
      <c r="L45" s="85"/>
      <c r="M45" s="85"/>
      <c r="N45" s="85"/>
    </row>
    <row r="46" spans="3:14" s="61" customFormat="1" ht="15">
      <c r="C46" s="89" t="s">
        <v>82</v>
      </c>
      <c r="D46" s="85"/>
      <c r="E46" s="86"/>
      <c r="F46" s="86"/>
      <c r="G46" s="85"/>
      <c r="H46" s="85"/>
      <c r="I46" s="85"/>
      <c r="J46" s="86"/>
      <c r="K46" s="87"/>
      <c r="L46" s="85"/>
      <c r="M46" s="85"/>
      <c r="N46" s="85"/>
    </row>
    <row r="47" spans="3:14" ht="15">
      <c r="C47" s="116" t="s">
        <v>67</v>
      </c>
      <c r="D47" s="81">
        <v>1330.5</v>
      </c>
      <c r="E47" s="83">
        <v>4730.5</v>
      </c>
      <c r="F47" s="84">
        <v>1227</v>
      </c>
      <c r="G47" s="84">
        <v>1111.5</v>
      </c>
      <c r="H47" s="84">
        <v>1044</v>
      </c>
      <c r="I47" s="84">
        <v>1348</v>
      </c>
      <c r="J47" s="83">
        <v>3459</v>
      </c>
      <c r="K47" s="81">
        <v>948.5</v>
      </c>
      <c r="L47" s="81">
        <v>1125</v>
      </c>
      <c r="M47" s="81">
        <v>811.5</v>
      </c>
      <c r="N47" s="81">
        <v>574</v>
      </c>
    </row>
    <row r="48" spans="3:14" s="62" customFormat="1" ht="15">
      <c r="C48" s="117" t="s">
        <v>76</v>
      </c>
      <c r="D48" s="90">
        <f aca="true" t="shared" si="11" ref="D48:I48">D47/I47-1</f>
        <v>-0.012982195845697375</v>
      </c>
      <c r="E48" s="91">
        <f t="shared" si="11"/>
        <v>0.3675917895345475</v>
      </c>
      <c r="F48" s="90">
        <f t="shared" si="11"/>
        <v>0.2936215076436479</v>
      </c>
      <c r="G48" s="90">
        <f t="shared" si="11"/>
        <v>-0.01200000000000001</v>
      </c>
      <c r="H48" s="90">
        <f t="shared" si="11"/>
        <v>0.2865064695009243</v>
      </c>
      <c r="I48" s="90">
        <f t="shared" si="11"/>
        <v>1.3484320557491287</v>
      </c>
      <c r="J48" s="83" t="s">
        <v>44</v>
      </c>
      <c r="K48" s="81" t="s">
        <v>44</v>
      </c>
      <c r="L48" s="81" t="s">
        <v>44</v>
      </c>
      <c r="M48" s="81" t="s">
        <v>44</v>
      </c>
      <c r="N48" s="81" t="s">
        <v>44</v>
      </c>
    </row>
    <row r="49" spans="3:14" s="62" customFormat="1" ht="15">
      <c r="C49" s="117"/>
      <c r="D49" s="90"/>
      <c r="E49" s="91"/>
      <c r="F49" s="90"/>
      <c r="G49" s="90"/>
      <c r="H49" s="90"/>
      <c r="I49" s="90"/>
      <c r="J49" s="83"/>
      <c r="K49" s="81"/>
      <c r="L49" s="81"/>
      <c r="M49" s="81"/>
      <c r="N49" s="81"/>
    </row>
    <row r="50" spans="3:14" ht="15">
      <c r="C50" s="116" t="s">
        <v>74</v>
      </c>
      <c r="D50" s="81">
        <v>9257.5</v>
      </c>
      <c r="E50" s="83">
        <v>40437.5</v>
      </c>
      <c r="F50" s="84">
        <v>11188</v>
      </c>
      <c r="G50" s="84">
        <v>10181</v>
      </c>
      <c r="H50" s="84">
        <v>8366</v>
      </c>
      <c r="I50" s="84">
        <v>10702.5</v>
      </c>
      <c r="J50" s="83">
        <v>48641</v>
      </c>
      <c r="K50" s="81">
        <v>14256</v>
      </c>
      <c r="L50" s="81">
        <v>12338.5</v>
      </c>
      <c r="M50" s="81">
        <v>11572</v>
      </c>
      <c r="N50" s="81">
        <v>10474.5</v>
      </c>
    </row>
    <row r="51" spans="3:14" ht="15">
      <c r="C51" s="117" t="s">
        <v>76</v>
      </c>
      <c r="D51" s="90">
        <f aca="true" t="shared" si="12" ref="D51:I51">D50/I50-1</f>
        <v>-0.13501518336837193</v>
      </c>
      <c r="E51" s="91">
        <f t="shared" si="12"/>
        <v>-0.16865401615920728</v>
      </c>
      <c r="F51" s="90">
        <f t="shared" si="12"/>
        <v>-0.2152076318742986</v>
      </c>
      <c r="G51" s="90">
        <f t="shared" si="12"/>
        <v>-0.1748591806135268</v>
      </c>
      <c r="H51" s="90">
        <f t="shared" si="12"/>
        <v>-0.27704804701002417</v>
      </c>
      <c r="I51" s="90">
        <f t="shared" si="12"/>
        <v>0.021767148789918478</v>
      </c>
      <c r="J51" s="83" t="s">
        <v>44</v>
      </c>
      <c r="K51" s="81" t="s">
        <v>44</v>
      </c>
      <c r="L51" s="81" t="s">
        <v>44</v>
      </c>
      <c r="M51" s="81" t="s">
        <v>44</v>
      </c>
      <c r="N51" s="81" t="s">
        <v>44</v>
      </c>
    </row>
    <row r="52" ht="15">
      <c r="C52" s="95" t="s">
        <v>80</v>
      </c>
    </row>
    <row r="53" ht="15">
      <c r="C53" s="96" t="s">
        <v>77</v>
      </c>
    </row>
    <row r="54" ht="15">
      <c r="C54" s="96"/>
    </row>
  </sheetData>
  <sheetProtection/>
  <mergeCells count="12">
    <mergeCell ref="D3:D4"/>
    <mergeCell ref="I3:I4"/>
    <mergeCell ref="L3:L4"/>
    <mergeCell ref="M3:M4"/>
    <mergeCell ref="N3:N4"/>
    <mergeCell ref="C3:C4"/>
    <mergeCell ref="H3:H4"/>
    <mergeCell ref="G3:G4"/>
    <mergeCell ref="K3:K4"/>
    <mergeCell ref="E3:E4"/>
    <mergeCell ref="F3:F4"/>
    <mergeCell ref="J3:J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SAAM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Lyon Schurch</dc:creator>
  <cp:keywords/>
  <dc:description/>
  <cp:lastModifiedBy>flyons</cp:lastModifiedBy>
  <cp:lastPrinted>2015-12-09T15:13:43Z</cp:lastPrinted>
  <dcterms:created xsi:type="dcterms:W3CDTF">2014-09-09T21:31:06Z</dcterms:created>
  <dcterms:modified xsi:type="dcterms:W3CDTF">2016-04-21T14:38:05Z</dcterms:modified>
  <cp:category/>
  <cp:version/>
  <cp:contentType/>
  <cp:contentStatus/>
</cp:coreProperties>
</file>