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6" windowWidth="12912" windowHeight="6312" tabRatio="861"/>
  </bookViews>
  <sheets>
    <sheet name="SMSAAM" sheetId="7" r:id="rId1"/>
    <sheet name="Descripción Negocios" sheetId="9" r:id="rId2"/>
    <sheet name="EERR" sheetId="13" r:id="rId3"/>
    <sheet name="Balance" sheetId="12" r:id="rId4"/>
    <sheet name="Remolcadores" sheetId="5" r:id="rId5"/>
    <sheet name="Terminales Portuarios " sheetId="4" r:id="rId6"/>
    <sheet name="Logística" sheetId="6" r:id="rId7"/>
    <sheet name="Volúmenes Remolcadores" sheetId="17" r:id="rId8"/>
    <sheet name="Volúmenes Puertos" sheetId="11" r:id="rId9"/>
    <sheet name="Volúmenes Logística" sheetId="15" r:id="rId10"/>
    <sheet name="Efectivo y Deuda Financiera" sheetId="16" r:id="rId11"/>
  </sheets>
  <definedNames>
    <definedName name="_xlnm.Print_Area" localSheetId="3">Balance!#REF!</definedName>
    <definedName name="_xlnm.Print_Area" localSheetId="2">EERR!$B$4:$B$26</definedName>
    <definedName name="_xlnm.Print_Area" localSheetId="10">'Efectivo y Deuda Financiera'!#REF!</definedName>
  </definedNames>
  <calcPr calcId="145621"/>
</workbook>
</file>

<file path=xl/calcChain.xml><?xml version="1.0" encoding="utf-8"?>
<calcChain xmlns="http://schemas.openxmlformats.org/spreadsheetml/2006/main">
  <c r="M18" i="17" l="1"/>
  <c r="N18" i="17"/>
  <c r="M22" i="17"/>
  <c r="C9" i="16" l="1"/>
  <c r="D9" i="16"/>
  <c r="E9" i="16"/>
  <c r="F9" i="16"/>
  <c r="G9" i="16"/>
  <c r="H9" i="16"/>
  <c r="I9" i="16"/>
  <c r="J9" i="16"/>
  <c r="K9" i="16"/>
  <c r="L9" i="16"/>
  <c r="L8" i="16" l="1"/>
  <c r="K8" i="16"/>
  <c r="J8" i="16"/>
  <c r="I8" i="16"/>
  <c r="H8" i="16"/>
  <c r="G8" i="16"/>
  <c r="F8" i="16"/>
  <c r="E8" i="16"/>
  <c r="D8" i="16"/>
  <c r="L7" i="16"/>
  <c r="K7" i="16"/>
  <c r="J7" i="16"/>
  <c r="I7" i="16"/>
  <c r="H7" i="16"/>
  <c r="G7" i="16"/>
  <c r="F7" i="16"/>
  <c r="E7" i="16"/>
  <c r="D7" i="16"/>
  <c r="C8" i="16"/>
  <c r="C7" i="16"/>
  <c r="L25" i="13" l="1"/>
  <c r="L24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G25" i="13"/>
  <c r="G24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O51" i="5" l="1"/>
  <c r="O53" i="5" s="1"/>
  <c r="O55" i="5" s="1"/>
  <c r="N51" i="5"/>
  <c r="N53" i="5" s="1"/>
  <c r="N55" i="5" s="1"/>
  <c r="M51" i="5"/>
  <c r="M53" i="5" s="1"/>
  <c r="L51" i="5"/>
  <c r="L53" i="5" s="1"/>
  <c r="L55" i="5" s="1"/>
  <c r="K51" i="5"/>
  <c r="K53" i="5" s="1"/>
  <c r="K55" i="5" s="1"/>
  <c r="J51" i="5"/>
  <c r="J53" i="5" s="1"/>
  <c r="J55" i="5" s="1"/>
  <c r="I51" i="5"/>
  <c r="I53" i="5" s="1"/>
  <c r="I55" i="5" s="1"/>
  <c r="H51" i="5"/>
  <c r="H53" i="5" s="1"/>
  <c r="G51" i="5"/>
  <c r="G53" i="5" s="1"/>
  <c r="G55" i="5" s="1"/>
  <c r="F51" i="5"/>
  <c r="F53" i="5" s="1"/>
  <c r="F55" i="5" s="1"/>
  <c r="E51" i="5"/>
  <c r="E53" i="5" s="1"/>
  <c r="E55" i="5" s="1"/>
  <c r="D51" i="5"/>
  <c r="D53" i="5" s="1"/>
  <c r="O37" i="5"/>
  <c r="O39" i="5" s="1"/>
  <c r="O41" i="5" s="1"/>
  <c r="N37" i="5"/>
  <c r="N39" i="5" s="1"/>
  <c r="N41" i="5" s="1"/>
  <c r="M37" i="5"/>
  <c r="M39" i="5" s="1"/>
  <c r="M41" i="5" s="1"/>
  <c r="L37" i="5"/>
  <c r="L39" i="5" s="1"/>
  <c r="L41" i="5" s="1"/>
  <c r="K37" i="5"/>
  <c r="K39" i="5" s="1"/>
  <c r="K41" i="5" s="1"/>
  <c r="J37" i="5"/>
  <c r="J39" i="5" s="1"/>
  <c r="J41" i="5" s="1"/>
  <c r="I37" i="5"/>
  <c r="I39" i="5" s="1"/>
  <c r="I41" i="5" s="1"/>
  <c r="H37" i="5"/>
  <c r="H39" i="5" s="1"/>
  <c r="H41" i="5" s="1"/>
  <c r="G37" i="5"/>
  <c r="G39" i="5" s="1"/>
  <c r="G41" i="5" s="1"/>
  <c r="F37" i="5"/>
  <c r="F39" i="5" s="1"/>
  <c r="F41" i="5" s="1"/>
  <c r="E37" i="5"/>
  <c r="E39" i="5" s="1"/>
  <c r="E41" i="5" s="1"/>
  <c r="D37" i="5"/>
  <c r="D39" i="5" s="1"/>
  <c r="O58" i="4"/>
  <c r="O60" i="4" s="1"/>
  <c r="K58" i="4"/>
  <c r="K60" i="4" s="1"/>
  <c r="G58" i="4"/>
  <c r="G60" i="4" s="1"/>
  <c r="O56" i="4"/>
  <c r="N56" i="4"/>
  <c r="N58" i="4" s="1"/>
  <c r="N60" i="4" s="1"/>
  <c r="M56" i="4"/>
  <c r="M58" i="4" s="1"/>
  <c r="L56" i="4"/>
  <c r="L58" i="4" s="1"/>
  <c r="L60" i="4" s="1"/>
  <c r="K56" i="4"/>
  <c r="J56" i="4"/>
  <c r="J58" i="4" s="1"/>
  <c r="J60" i="4" s="1"/>
  <c r="I56" i="4"/>
  <c r="I58" i="4" s="1"/>
  <c r="I60" i="4" s="1"/>
  <c r="H56" i="4"/>
  <c r="H58" i="4" s="1"/>
  <c r="G56" i="4"/>
  <c r="F56" i="4"/>
  <c r="F58" i="4" s="1"/>
  <c r="F60" i="4" s="1"/>
  <c r="E56" i="4"/>
  <c r="E58" i="4" s="1"/>
  <c r="O42" i="4"/>
  <c r="O44" i="4" s="1"/>
  <c r="O46" i="4" s="1"/>
  <c r="N42" i="4"/>
  <c r="N44" i="4" s="1"/>
  <c r="N46" i="4" s="1"/>
  <c r="M42" i="4"/>
  <c r="M44" i="4" s="1"/>
  <c r="M46" i="4" s="1"/>
  <c r="L42" i="4"/>
  <c r="L44" i="4" s="1"/>
  <c r="L46" i="4" s="1"/>
  <c r="K42" i="4"/>
  <c r="K44" i="4" s="1"/>
  <c r="K46" i="4" s="1"/>
  <c r="J42" i="4"/>
  <c r="J44" i="4" s="1"/>
  <c r="J46" i="4" s="1"/>
  <c r="I42" i="4"/>
  <c r="I44" i="4" s="1"/>
  <c r="I46" i="4" s="1"/>
  <c r="H42" i="4"/>
  <c r="H44" i="4" s="1"/>
  <c r="H46" i="4" s="1"/>
  <c r="G42" i="4"/>
  <c r="G44" i="4" s="1"/>
  <c r="G46" i="4" s="1"/>
  <c r="F42" i="4"/>
  <c r="F44" i="4" s="1"/>
  <c r="F46" i="4" s="1"/>
  <c r="E42" i="4"/>
  <c r="E44" i="4" s="1"/>
  <c r="E46" i="4" s="1"/>
  <c r="O46" i="6"/>
  <c r="O48" i="6" s="1"/>
  <c r="O50" i="6" s="1"/>
  <c r="N46" i="6"/>
  <c r="N48" i="6" s="1"/>
  <c r="N50" i="6" s="1"/>
  <c r="M46" i="6"/>
  <c r="M48" i="6" s="1"/>
  <c r="L46" i="6"/>
  <c r="L48" i="6" s="1"/>
  <c r="L50" i="6" s="1"/>
  <c r="K46" i="6"/>
  <c r="K48" i="6" s="1"/>
  <c r="K50" i="6" s="1"/>
  <c r="J46" i="6"/>
  <c r="J48" i="6" s="1"/>
  <c r="J50" i="6" s="1"/>
  <c r="I46" i="6"/>
  <c r="I48" i="6" s="1"/>
  <c r="I50" i="6" s="1"/>
  <c r="H46" i="6"/>
  <c r="H48" i="6" s="1"/>
  <c r="G46" i="6"/>
  <c r="G48" i="6" s="1"/>
  <c r="G50" i="6" s="1"/>
  <c r="F46" i="6"/>
  <c r="F48" i="6" s="1"/>
  <c r="F50" i="6" s="1"/>
  <c r="E46" i="6"/>
  <c r="E48" i="6" s="1"/>
  <c r="E50" i="6" s="1"/>
  <c r="D46" i="6"/>
  <c r="D48" i="6" s="1"/>
  <c r="D50" i="6" s="1"/>
  <c r="O32" i="6"/>
  <c r="O34" i="6" s="1"/>
  <c r="O36" i="6" s="1"/>
  <c r="N32" i="6"/>
  <c r="N34" i="6" s="1"/>
  <c r="N36" i="6" s="1"/>
  <c r="M32" i="6"/>
  <c r="M34" i="6" s="1"/>
  <c r="M36" i="6" s="1"/>
  <c r="L32" i="6"/>
  <c r="L34" i="6" s="1"/>
  <c r="L36" i="6" s="1"/>
  <c r="K32" i="6"/>
  <c r="K34" i="6" s="1"/>
  <c r="K36" i="6" s="1"/>
  <c r="J32" i="6"/>
  <c r="J34" i="6" s="1"/>
  <c r="J36" i="6" s="1"/>
  <c r="I32" i="6"/>
  <c r="I34" i="6" s="1"/>
  <c r="I36" i="6" s="1"/>
  <c r="H32" i="6"/>
  <c r="H34" i="6" s="1"/>
  <c r="H36" i="6" s="1"/>
  <c r="G32" i="6"/>
  <c r="G34" i="6" s="1"/>
  <c r="G36" i="6" s="1"/>
  <c r="F32" i="6"/>
  <c r="F34" i="6" s="1"/>
  <c r="F36" i="6" s="1"/>
  <c r="E32" i="6"/>
  <c r="E34" i="6" s="1"/>
  <c r="E36" i="6" s="1"/>
  <c r="D32" i="6"/>
  <c r="D34" i="6" s="1"/>
  <c r="D36" i="6" s="1"/>
  <c r="D22" i="6"/>
  <c r="O58" i="5" l="1"/>
  <c r="N28" i="15" l="1"/>
  <c r="N25" i="15"/>
  <c r="N21" i="15"/>
  <c r="N18" i="15"/>
  <c r="N15" i="15"/>
  <c r="N12" i="15"/>
  <c r="N9" i="15"/>
  <c r="N6" i="15"/>
  <c r="M28" i="15"/>
  <c r="M25" i="15"/>
  <c r="M21" i="15"/>
  <c r="M18" i="15"/>
  <c r="M15" i="15"/>
  <c r="M12" i="15"/>
  <c r="M9" i="15"/>
  <c r="M6" i="15"/>
  <c r="N4" i="11" l="1"/>
  <c r="M4" i="11"/>
  <c r="L4" i="11"/>
  <c r="K4" i="11"/>
  <c r="J4" i="11"/>
  <c r="I4" i="11"/>
  <c r="H4" i="11"/>
  <c r="G4" i="11"/>
  <c r="F4" i="11"/>
  <c r="E4" i="11"/>
  <c r="D4" i="11"/>
  <c r="C4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N36" i="11"/>
  <c r="N37" i="11" s="1"/>
  <c r="M36" i="11"/>
  <c r="L36" i="11"/>
  <c r="K36" i="11"/>
  <c r="J36" i="11"/>
  <c r="I36" i="11"/>
  <c r="H36" i="11"/>
  <c r="G36" i="11"/>
  <c r="F36" i="11"/>
  <c r="E36" i="11"/>
  <c r="D36" i="11"/>
  <c r="C36" i="11"/>
  <c r="N28" i="11"/>
  <c r="N29" i="11" s="1"/>
  <c r="M28" i="11"/>
  <c r="M29" i="11" s="1"/>
  <c r="L28" i="11"/>
  <c r="K28" i="11"/>
  <c r="J28" i="11"/>
  <c r="I28" i="11"/>
  <c r="H28" i="11"/>
  <c r="G28" i="11"/>
  <c r="F28" i="11"/>
  <c r="E28" i="11"/>
  <c r="D28" i="11"/>
  <c r="C28" i="11"/>
  <c r="H5" i="11" l="1"/>
  <c r="M13" i="11"/>
  <c r="M5" i="11"/>
  <c r="M37" i="11"/>
  <c r="N13" i="11"/>
  <c r="N5" i="11"/>
  <c r="D27" i="5"/>
  <c r="D32" i="4"/>
  <c r="O25" i="4"/>
  <c r="O17" i="4" s="1"/>
  <c r="O15" i="4" s="1"/>
  <c r="O26" i="4"/>
  <c r="O27" i="4"/>
  <c r="O28" i="4"/>
  <c r="O29" i="4"/>
  <c r="O32" i="4"/>
  <c r="O20" i="5"/>
  <c r="O21" i="5"/>
  <c r="O22" i="5"/>
  <c r="O23" i="5"/>
  <c r="O24" i="5"/>
  <c r="O27" i="5"/>
  <c r="C39" i="13" l="1"/>
  <c r="O10" i="5"/>
  <c r="O8" i="5" s="1"/>
  <c r="O15" i="6" l="1"/>
  <c r="N32" i="13" s="1"/>
  <c r="O16" i="6"/>
  <c r="N33" i="13" s="1"/>
  <c r="O17" i="6"/>
  <c r="N34" i="13" s="1"/>
  <c r="O18" i="6"/>
  <c r="N35" i="13" s="1"/>
  <c r="O19" i="6"/>
  <c r="N36" i="13" s="1"/>
  <c r="O22" i="6"/>
  <c r="N39" i="13" s="1"/>
  <c r="O53" i="6"/>
  <c r="O21" i="6"/>
  <c r="O63" i="4"/>
  <c r="O24" i="6" l="1"/>
  <c r="O7" i="6"/>
  <c r="O39" i="6"/>
  <c r="O49" i="4"/>
  <c r="O31" i="4"/>
  <c r="O34" i="4" s="1"/>
  <c r="O26" i="5"/>
  <c r="N38" i="13" l="1"/>
  <c r="N41" i="13" s="1"/>
  <c r="O29" i="5"/>
  <c r="O44" i="5"/>
  <c r="C26" i="13"/>
  <c r="D26" i="13"/>
  <c r="E26" i="13"/>
  <c r="F26" i="13"/>
  <c r="H26" i="13"/>
  <c r="I26" i="13"/>
  <c r="J26" i="13"/>
  <c r="K26" i="13"/>
  <c r="M26" i="13"/>
  <c r="N26" i="13"/>
  <c r="N22" i="17" l="1"/>
  <c r="M56" i="5" l="1"/>
  <c r="M55" i="5" s="1"/>
  <c r="H56" i="5"/>
  <c r="H55" i="5" s="1"/>
  <c r="M24" i="5"/>
  <c r="G22" i="6" l="1"/>
  <c r="I22" i="6"/>
  <c r="J22" i="6"/>
  <c r="K22" i="6"/>
  <c r="L22" i="6"/>
  <c r="N22" i="6"/>
  <c r="F22" i="6"/>
  <c r="E22" i="6"/>
  <c r="M15" i="6"/>
  <c r="N15" i="6"/>
  <c r="N7" i="6" s="1"/>
  <c r="M16" i="6"/>
  <c r="N16" i="6"/>
  <c r="M17" i="6"/>
  <c r="N17" i="6"/>
  <c r="M18" i="6"/>
  <c r="N18" i="6"/>
  <c r="M19" i="6"/>
  <c r="N19" i="6"/>
  <c r="I15" i="6"/>
  <c r="J15" i="6"/>
  <c r="K15" i="6"/>
  <c r="L15" i="6"/>
  <c r="I16" i="6"/>
  <c r="J16" i="6"/>
  <c r="K16" i="6"/>
  <c r="L16" i="6"/>
  <c r="I17" i="6"/>
  <c r="J17" i="6"/>
  <c r="K17" i="6"/>
  <c r="L17" i="6"/>
  <c r="I18" i="6"/>
  <c r="J18" i="6"/>
  <c r="K18" i="6"/>
  <c r="L18" i="6"/>
  <c r="I19" i="6"/>
  <c r="J19" i="6"/>
  <c r="K19" i="6"/>
  <c r="L19" i="6"/>
  <c r="H15" i="6"/>
  <c r="H16" i="6"/>
  <c r="H17" i="6"/>
  <c r="H18" i="6"/>
  <c r="H19" i="6"/>
  <c r="G15" i="6"/>
  <c r="G16" i="6"/>
  <c r="G17" i="6"/>
  <c r="G18" i="6"/>
  <c r="G19" i="6"/>
  <c r="E15" i="6"/>
  <c r="F15" i="6"/>
  <c r="E16" i="6"/>
  <c r="F16" i="6"/>
  <c r="E17" i="6"/>
  <c r="F17" i="6"/>
  <c r="E18" i="6"/>
  <c r="F18" i="6"/>
  <c r="E19" i="6"/>
  <c r="F19" i="6"/>
  <c r="D16" i="6"/>
  <c r="D17" i="6"/>
  <c r="D18" i="6"/>
  <c r="D19" i="6"/>
  <c r="D15" i="6"/>
  <c r="M51" i="6"/>
  <c r="H51" i="6"/>
  <c r="H50" i="6" s="1"/>
  <c r="D29" i="4"/>
  <c r="D28" i="4"/>
  <c r="D27" i="4"/>
  <c r="D26" i="4"/>
  <c r="D25" i="4"/>
  <c r="M61" i="4"/>
  <c r="M60" i="4" s="1"/>
  <c r="H61" i="4"/>
  <c r="H60" i="4" s="1"/>
  <c r="D24" i="5"/>
  <c r="D23" i="5"/>
  <c r="D22" i="5"/>
  <c r="D21" i="5"/>
  <c r="D20" i="5"/>
  <c r="H22" i="6" l="1"/>
  <c r="M22" i="6"/>
  <c r="M50" i="6"/>
  <c r="C35" i="13"/>
  <c r="C36" i="13"/>
  <c r="C33" i="13"/>
  <c r="D10" i="5"/>
  <c r="D8" i="5" s="1"/>
  <c r="C32" i="13"/>
  <c r="C34" i="13"/>
  <c r="H23" i="5"/>
  <c r="K24" i="5"/>
  <c r="G22" i="5"/>
  <c r="H22" i="5"/>
  <c r="L22" i="5"/>
  <c r="G32" i="4"/>
  <c r="H32" i="4"/>
  <c r="I32" i="4"/>
  <c r="J32" i="4"/>
  <c r="K32" i="4"/>
  <c r="L32" i="4"/>
  <c r="M32" i="4"/>
  <c r="N32" i="4"/>
  <c r="F32" i="4"/>
  <c r="E32" i="4"/>
  <c r="E25" i="4"/>
  <c r="F25" i="4"/>
  <c r="G25" i="4"/>
  <c r="H25" i="4"/>
  <c r="I25" i="4"/>
  <c r="J25" i="4"/>
  <c r="K25" i="4"/>
  <c r="L25" i="4"/>
  <c r="M25" i="4"/>
  <c r="N25" i="4"/>
  <c r="E26" i="4"/>
  <c r="F26" i="4"/>
  <c r="G26" i="4"/>
  <c r="H26" i="4"/>
  <c r="I26" i="4"/>
  <c r="J26" i="4"/>
  <c r="K26" i="4"/>
  <c r="L26" i="4"/>
  <c r="M26" i="4"/>
  <c r="N26" i="4"/>
  <c r="E27" i="4"/>
  <c r="F27" i="4"/>
  <c r="G27" i="4"/>
  <c r="H27" i="4"/>
  <c r="I27" i="4"/>
  <c r="J27" i="4"/>
  <c r="K27" i="4"/>
  <c r="L27" i="4"/>
  <c r="M27" i="4"/>
  <c r="N27" i="4"/>
  <c r="E28" i="4"/>
  <c r="F28" i="4"/>
  <c r="G28" i="4"/>
  <c r="H28" i="4"/>
  <c r="I28" i="4"/>
  <c r="J28" i="4"/>
  <c r="K28" i="4"/>
  <c r="L28" i="4"/>
  <c r="M28" i="4"/>
  <c r="N28" i="4"/>
  <c r="E29" i="4"/>
  <c r="G29" i="4"/>
  <c r="H29" i="4"/>
  <c r="I29" i="4"/>
  <c r="J29" i="4"/>
  <c r="K29" i="4"/>
  <c r="L29" i="4"/>
  <c r="N29" i="4"/>
  <c r="L63" i="4"/>
  <c r="K63" i="4"/>
  <c r="J63" i="4"/>
  <c r="G63" i="4"/>
  <c r="E60" i="4"/>
  <c r="D60" i="4"/>
  <c r="D63" i="4" s="1"/>
  <c r="N49" i="4"/>
  <c r="D46" i="4"/>
  <c r="L27" i="5"/>
  <c r="M27" i="5"/>
  <c r="N27" i="5"/>
  <c r="M39" i="13" s="1"/>
  <c r="K27" i="5"/>
  <c r="J27" i="5"/>
  <c r="I27" i="5"/>
  <c r="H27" i="5"/>
  <c r="G27" i="5"/>
  <c r="F27" i="5"/>
  <c r="E27" i="5"/>
  <c r="D55" i="5"/>
  <c r="H20" i="5"/>
  <c r="I20" i="5"/>
  <c r="J20" i="5"/>
  <c r="K20" i="5"/>
  <c r="L20" i="5"/>
  <c r="M20" i="5"/>
  <c r="N20" i="5"/>
  <c r="N10" i="5" s="1"/>
  <c r="N8" i="5" s="1"/>
  <c r="H21" i="5"/>
  <c r="G33" i="13" s="1"/>
  <c r="I21" i="5"/>
  <c r="J21" i="5"/>
  <c r="K21" i="5"/>
  <c r="L21" i="5"/>
  <c r="K33" i="13" s="1"/>
  <c r="M21" i="5"/>
  <c r="N21" i="5"/>
  <c r="I22" i="5"/>
  <c r="J22" i="5"/>
  <c r="I34" i="13" s="1"/>
  <c r="K22" i="5"/>
  <c r="M22" i="5"/>
  <c r="N22" i="5"/>
  <c r="I23" i="5"/>
  <c r="H35" i="13" s="1"/>
  <c r="J23" i="5"/>
  <c r="I35" i="13" s="1"/>
  <c r="K23" i="5"/>
  <c r="J35" i="13" s="1"/>
  <c r="L23" i="5"/>
  <c r="K35" i="13" s="1"/>
  <c r="M23" i="5"/>
  <c r="L35" i="13" s="1"/>
  <c r="N23" i="5"/>
  <c r="H24" i="5"/>
  <c r="I24" i="5"/>
  <c r="J24" i="5"/>
  <c r="L24" i="5"/>
  <c r="N24" i="5"/>
  <c r="G20" i="5"/>
  <c r="G21" i="5"/>
  <c r="F33" i="13" s="1"/>
  <c r="G23" i="5"/>
  <c r="G24" i="5"/>
  <c r="F20" i="5"/>
  <c r="F21" i="5"/>
  <c r="F22" i="5"/>
  <c r="F23" i="5"/>
  <c r="F24" i="5"/>
  <c r="E20" i="5"/>
  <c r="E21" i="5"/>
  <c r="E22" i="5"/>
  <c r="E23" i="5"/>
  <c r="E24" i="5"/>
  <c r="L26" i="5"/>
  <c r="I26" i="5"/>
  <c r="E26" i="5"/>
  <c r="N26" i="5"/>
  <c r="J26" i="5"/>
  <c r="G26" i="5"/>
  <c r="F26" i="5"/>
  <c r="D41" i="5"/>
  <c r="J33" i="13" l="1"/>
  <c r="H39" i="13"/>
  <c r="L39" i="13"/>
  <c r="E33" i="13"/>
  <c r="G39" i="13"/>
  <c r="D39" i="13"/>
  <c r="E35" i="13"/>
  <c r="I33" i="13"/>
  <c r="K39" i="13"/>
  <c r="D35" i="13"/>
  <c r="G35" i="13"/>
  <c r="E39" i="13"/>
  <c r="I39" i="13"/>
  <c r="D33" i="13"/>
  <c r="F35" i="13"/>
  <c r="K36" i="13"/>
  <c r="L33" i="13"/>
  <c r="H33" i="13"/>
  <c r="F39" i="13"/>
  <c r="J39" i="13"/>
  <c r="D49" i="4"/>
  <c r="D31" i="4"/>
  <c r="M10" i="5"/>
  <c r="L32" i="13"/>
  <c r="I10" i="5"/>
  <c r="I8" i="5" s="1"/>
  <c r="H32" i="13"/>
  <c r="H10" i="5"/>
  <c r="G32" i="13"/>
  <c r="M35" i="13"/>
  <c r="M33" i="13"/>
  <c r="E10" i="5"/>
  <c r="E8" i="5" s="1"/>
  <c r="D32" i="13"/>
  <c r="K10" i="5"/>
  <c r="K8" i="5" s="1"/>
  <c r="J32" i="13"/>
  <c r="G36" i="13"/>
  <c r="F10" i="5"/>
  <c r="F8" i="5" s="1"/>
  <c r="E32" i="13"/>
  <c r="G10" i="5"/>
  <c r="G8" i="5" s="1"/>
  <c r="F32" i="13"/>
  <c r="J10" i="5"/>
  <c r="J8" i="5" s="1"/>
  <c r="I32" i="13"/>
  <c r="F36" i="13"/>
  <c r="M32" i="13"/>
  <c r="L10" i="5"/>
  <c r="L8" i="5" s="1"/>
  <c r="K32" i="13"/>
  <c r="D26" i="5"/>
  <c r="M36" i="13"/>
  <c r="H36" i="13"/>
  <c r="J34" i="13"/>
  <c r="F34" i="13"/>
  <c r="E34" i="13"/>
  <c r="J36" i="13"/>
  <c r="I36" i="13"/>
  <c r="D36" i="13"/>
  <c r="M34" i="13"/>
  <c r="L34" i="13"/>
  <c r="H34" i="13"/>
  <c r="D34" i="13"/>
  <c r="K34" i="13"/>
  <c r="G34" i="13"/>
  <c r="F49" i="4"/>
  <c r="G49" i="4"/>
  <c r="G31" i="4"/>
  <c r="K49" i="4"/>
  <c r="K31" i="4"/>
  <c r="L49" i="4"/>
  <c r="L31" i="4"/>
  <c r="E49" i="4"/>
  <c r="E31" i="4"/>
  <c r="I49" i="4"/>
  <c r="I31" i="4"/>
  <c r="M49" i="4"/>
  <c r="J49" i="4"/>
  <c r="J31" i="4"/>
  <c r="H49" i="4"/>
  <c r="F39" i="6"/>
  <c r="F21" i="6"/>
  <c r="N39" i="6"/>
  <c r="N21" i="6"/>
  <c r="K39" i="6"/>
  <c r="K21" i="6"/>
  <c r="E39" i="6"/>
  <c r="E21" i="6"/>
  <c r="I39" i="6"/>
  <c r="I21" i="6"/>
  <c r="M39" i="6"/>
  <c r="M21" i="6"/>
  <c r="J39" i="6"/>
  <c r="J21" i="6"/>
  <c r="G39" i="6"/>
  <c r="G21" i="6"/>
  <c r="D39" i="6"/>
  <c r="D21" i="6"/>
  <c r="H39" i="6"/>
  <c r="L39" i="6"/>
  <c r="L21" i="6"/>
  <c r="N63" i="4"/>
  <c r="N31" i="4"/>
  <c r="G53" i="6"/>
  <c r="L53" i="6"/>
  <c r="N53" i="6"/>
  <c r="E53" i="6"/>
  <c r="J53" i="6"/>
  <c r="F53" i="6"/>
  <c r="K53" i="6"/>
  <c r="I53" i="6"/>
  <c r="D53" i="6"/>
  <c r="H21" i="6"/>
  <c r="M29" i="4"/>
  <c r="L36" i="13" s="1"/>
  <c r="F63" i="4"/>
  <c r="F29" i="4"/>
  <c r="E36" i="13" s="1"/>
  <c r="E63" i="4"/>
  <c r="I63" i="4"/>
  <c r="M63" i="4"/>
  <c r="N58" i="5"/>
  <c r="L58" i="5"/>
  <c r="J58" i="5"/>
  <c r="I58" i="5"/>
  <c r="G58" i="5"/>
  <c r="F58" i="5"/>
  <c r="E58" i="5"/>
  <c r="D58" i="5"/>
  <c r="N44" i="5"/>
  <c r="L44" i="5"/>
  <c r="K44" i="5"/>
  <c r="J44" i="5"/>
  <c r="I44" i="5"/>
  <c r="G44" i="5"/>
  <c r="F44" i="5"/>
  <c r="E44" i="5"/>
  <c r="D44" i="5"/>
  <c r="M44" i="5"/>
  <c r="H44" i="5"/>
  <c r="M38" i="13" l="1"/>
  <c r="M41" i="13" s="1"/>
  <c r="D38" i="13"/>
  <c r="D41" i="13" s="1"/>
  <c r="K26" i="5"/>
  <c r="H58" i="5"/>
  <c r="H26" i="5"/>
  <c r="C38" i="13"/>
  <c r="C41" i="13" s="1"/>
  <c r="I38" i="13"/>
  <c r="I41" i="13" s="1"/>
  <c r="H38" i="13"/>
  <c r="H41" i="13" s="1"/>
  <c r="M31" i="4"/>
  <c r="F31" i="4"/>
  <c r="E38" i="13" s="1"/>
  <c r="E41" i="13" s="1"/>
  <c r="J38" i="13"/>
  <c r="J41" i="13" s="1"/>
  <c r="K38" i="13"/>
  <c r="K41" i="13" s="1"/>
  <c r="F38" i="13"/>
  <c r="F41" i="13" s="1"/>
  <c r="M53" i="6"/>
  <c r="H53" i="6"/>
  <c r="K58" i="5"/>
  <c r="M58" i="5" l="1"/>
  <c r="M26" i="5"/>
  <c r="L38" i="13"/>
  <c r="L41" i="13" s="1"/>
  <c r="H63" i="4"/>
  <c r="H31" i="4"/>
  <c r="G38" i="13" s="1"/>
  <c r="G41" i="13" s="1"/>
  <c r="L29" i="11" l="1"/>
  <c r="K29" i="11"/>
  <c r="J29" i="11"/>
  <c r="I29" i="11"/>
  <c r="H29" i="11"/>
  <c r="L37" i="11"/>
  <c r="I37" i="11"/>
  <c r="I5" i="11"/>
  <c r="K5" i="11"/>
  <c r="J5" i="11"/>
  <c r="L5" i="11"/>
  <c r="H13" i="11"/>
  <c r="I13" i="11"/>
  <c r="J13" i="11"/>
  <c r="K13" i="11"/>
  <c r="L13" i="11"/>
  <c r="J37" i="11" l="1"/>
  <c r="K37" i="11"/>
  <c r="H37" i="11"/>
  <c r="G26" i="13" l="1"/>
  <c r="L26" i="13" l="1"/>
  <c r="G10" i="7"/>
  <c r="G11" i="7" s="1"/>
  <c r="G12" i="7" s="1"/>
  <c r="G13" i="7" s="1"/>
  <c r="G14" i="7" s="1"/>
  <c r="G15" i="7" s="1"/>
  <c r="G16" i="7" s="1"/>
  <c r="E17" i="4" l="1"/>
  <c r="E15" i="4" s="1"/>
  <c r="F17" i="4"/>
  <c r="F15" i="4" s="1"/>
  <c r="G17" i="4"/>
  <c r="G15" i="4" s="1"/>
  <c r="I17" i="4"/>
  <c r="I15" i="4" s="1"/>
  <c r="J17" i="4"/>
  <c r="J15" i="4" s="1"/>
  <c r="K17" i="4"/>
  <c r="K15" i="4" s="1"/>
  <c r="L17" i="4"/>
  <c r="L15" i="4" s="1"/>
  <c r="N17" i="4"/>
  <c r="N15" i="4" s="1"/>
  <c r="D17" i="4"/>
  <c r="D15" i="4" s="1"/>
  <c r="M14" i="4"/>
  <c r="M13" i="4"/>
  <c r="M12" i="4"/>
  <c r="M11" i="4"/>
  <c r="M10" i="4"/>
  <c r="M9" i="4"/>
  <c r="M8" i="4"/>
  <c r="M7" i="4"/>
  <c r="M6" i="4"/>
  <c r="M5" i="4"/>
  <c r="M4" i="4"/>
  <c r="H5" i="4"/>
  <c r="H6" i="4"/>
  <c r="H7" i="4"/>
  <c r="H8" i="4"/>
  <c r="H9" i="4"/>
  <c r="H10" i="4"/>
  <c r="H11" i="4"/>
  <c r="H12" i="4"/>
  <c r="H13" i="4"/>
  <c r="H14" i="4"/>
  <c r="H4" i="4"/>
  <c r="D7" i="6"/>
  <c r="D5" i="6" s="1"/>
  <c r="E7" i="6"/>
  <c r="E5" i="6" s="1"/>
  <c r="F7" i="6"/>
  <c r="F5" i="6" s="1"/>
  <c r="G7" i="6"/>
  <c r="G5" i="6" s="1"/>
  <c r="I7" i="6"/>
  <c r="I5" i="6" s="1"/>
  <c r="J7" i="6"/>
  <c r="J5" i="6" s="1"/>
  <c r="K7" i="6"/>
  <c r="K5" i="6" s="1"/>
  <c r="L7" i="6"/>
  <c r="L5" i="6" s="1"/>
  <c r="N5" i="6"/>
  <c r="N24" i="6"/>
  <c r="L24" i="6"/>
  <c r="K24" i="6"/>
  <c r="J24" i="6"/>
  <c r="I24" i="6"/>
  <c r="G24" i="6"/>
  <c r="F24" i="6"/>
  <c r="E24" i="6"/>
  <c r="D24" i="6"/>
  <c r="M7" i="6"/>
  <c r="H7" i="6"/>
  <c r="N34" i="4"/>
  <c r="L34" i="4"/>
  <c r="K34" i="4"/>
  <c r="J34" i="4"/>
  <c r="I34" i="4"/>
  <c r="G34" i="4"/>
  <c r="F34" i="4"/>
  <c r="E34" i="4"/>
  <c r="D34" i="4"/>
  <c r="M17" i="4"/>
  <c r="H17" i="4"/>
  <c r="N29" i="5"/>
  <c r="L29" i="5"/>
  <c r="K29" i="5"/>
  <c r="J29" i="5"/>
  <c r="I29" i="5"/>
  <c r="G29" i="5"/>
  <c r="F29" i="5"/>
  <c r="E29" i="5"/>
  <c r="D29" i="5"/>
  <c r="M15" i="4" l="1"/>
  <c r="H15" i="4"/>
  <c r="H29" i="5"/>
  <c r="M5" i="6"/>
  <c r="M29" i="5"/>
  <c r="H24" i="6"/>
  <c r="M24" i="6"/>
  <c r="M34" i="4"/>
  <c r="H34" i="4"/>
  <c r="M4" i="6" l="1"/>
  <c r="H4" i="6"/>
  <c r="H5" i="6" l="1"/>
  <c r="H6" i="5" l="1"/>
  <c r="M6" i="5"/>
  <c r="M7" i="5"/>
  <c r="H7" i="5"/>
  <c r="M5" i="5"/>
  <c r="M4" i="5"/>
  <c r="H5" i="5"/>
  <c r="H4" i="5"/>
  <c r="H8" i="5" l="1"/>
  <c r="M8" i="5"/>
</calcChain>
</file>

<file path=xl/sharedStrings.xml><?xml version="1.0" encoding="utf-8"?>
<sst xmlns="http://schemas.openxmlformats.org/spreadsheetml/2006/main" count="528" uniqueCount="231">
  <si>
    <t>Total</t>
  </si>
  <si>
    <t>1Q2014</t>
  </si>
  <si>
    <t>2Q2014</t>
  </si>
  <si>
    <t>3Q2014</t>
  </si>
  <si>
    <t>4Q2014</t>
  </si>
  <si>
    <t>1Q2015</t>
  </si>
  <si>
    <t>2Q2015</t>
  </si>
  <si>
    <t>3Q2015</t>
  </si>
  <si>
    <t>4Q2015</t>
  </si>
  <si>
    <t>1Q2016</t>
  </si>
  <si>
    <t>Costo de ventas</t>
  </si>
  <si>
    <t>Gasto de administración</t>
  </si>
  <si>
    <t>EBITDA</t>
  </si>
  <si>
    <t>% SAAM</t>
  </si>
  <si>
    <t>ITI</t>
  </si>
  <si>
    <t>TMAZ</t>
  </si>
  <si>
    <t xml:space="preserve">TPG </t>
  </si>
  <si>
    <t>FIT</t>
  </si>
  <si>
    <t>STI</t>
  </si>
  <si>
    <t>SVTI</t>
  </si>
  <si>
    <t>ATI</t>
  </si>
  <si>
    <t>TPA</t>
  </si>
  <si>
    <t>Corral</t>
  </si>
  <si>
    <t>TISUR</t>
  </si>
  <si>
    <t>Otros</t>
  </si>
  <si>
    <t xml:space="preserve">Ingresos </t>
  </si>
  <si>
    <t>Utilidad</t>
  </si>
  <si>
    <t>Utilidad Controladora</t>
  </si>
  <si>
    <t>Interés Minoritario</t>
  </si>
  <si>
    <t>Resultado Operacional</t>
  </si>
  <si>
    <t>Ganancia Bruta</t>
  </si>
  <si>
    <t>Chile</t>
  </si>
  <si>
    <t>PBV</t>
  </si>
  <si>
    <t>Remolcadores</t>
  </si>
  <si>
    <t>Terminales Portuarios</t>
  </si>
  <si>
    <t xml:space="preserve">Logística </t>
  </si>
  <si>
    <t>Drivers</t>
  </si>
  <si>
    <t>Principales Drivers por Negocios</t>
  </si>
  <si>
    <t>Faenas portuarias +Faenas especiales + Ingresos Offshore</t>
  </si>
  <si>
    <t>Toneladas / TEUs</t>
  </si>
  <si>
    <t>Logística</t>
  </si>
  <si>
    <t>Ingresos por Negocio</t>
  </si>
  <si>
    <t>División</t>
  </si>
  <si>
    <t>División Remolcadores</t>
  </si>
  <si>
    <t>País</t>
  </si>
  <si>
    <t>México</t>
  </si>
  <si>
    <t>Perú</t>
  </si>
  <si>
    <t>Uruguay</t>
  </si>
  <si>
    <t>Ecuador</t>
  </si>
  <si>
    <t>Empresa</t>
  </si>
  <si>
    <t>Guatemala</t>
  </si>
  <si>
    <t>Costa Rica</t>
  </si>
  <si>
    <t>Honduras</t>
  </si>
  <si>
    <t>Filial</t>
  </si>
  <si>
    <t>Coligada</t>
  </si>
  <si>
    <t>(3) Tramarsa  Joint Venture con Grupo Romero</t>
  </si>
  <si>
    <t>Remolcaje / Offshore</t>
  </si>
  <si>
    <t>Remolcaje</t>
  </si>
  <si>
    <t>Principales Negocios</t>
  </si>
  <si>
    <t>Transbordadores</t>
  </si>
  <si>
    <t>Iquique Terminal Internacional</t>
  </si>
  <si>
    <t>San Vicente Terminal Internacional</t>
  </si>
  <si>
    <t>San Antonio Terminal Internacional</t>
  </si>
  <si>
    <t>Antofagasta Terminal Internacional</t>
  </si>
  <si>
    <t>Terminal Puerto Arica</t>
  </si>
  <si>
    <t>Portuaria Corral</t>
  </si>
  <si>
    <t>Colombia</t>
  </si>
  <si>
    <t>Estados Unidos</t>
  </si>
  <si>
    <t>Terminal Portuario de Guayaquil</t>
  </si>
  <si>
    <t>Terminal Internacional del Sur</t>
  </si>
  <si>
    <t>Terminal Marítima de Mazatlán</t>
  </si>
  <si>
    <t>Puerto de Buenavista</t>
  </si>
  <si>
    <t>Florida International Terminal</t>
  </si>
  <si>
    <t>División Terminales Portuarios</t>
  </si>
  <si>
    <t>Contenedores</t>
  </si>
  <si>
    <t>Graneles</t>
  </si>
  <si>
    <t>Contenedores / Graneles</t>
  </si>
  <si>
    <t>Contenedores / Carga Suelta</t>
  </si>
  <si>
    <t>TPG</t>
  </si>
  <si>
    <t>Término Concesión</t>
  </si>
  <si>
    <t>2024+ opción de extención por 5 años</t>
  </si>
  <si>
    <t>Principales Cargas</t>
  </si>
  <si>
    <t>Privado</t>
  </si>
  <si>
    <t>2025+ dos opciones de extención por 5 años c/u</t>
  </si>
  <si>
    <t>2032 + opción de extención por 12 años</t>
  </si>
  <si>
    <t>División Logística</t>
  </si>
  <si>
    <t>SAAM</t>
  </si>
  <si>
    <t>Servico a las Naves / Contract Logistics / Servicios Especiales</t>
  </si>
  <si>
    <t>(1) SAAM SMIT Towage  Joint Venture del Norte con Boskalis</t>
  </si>
  <si>
    <t>(2) SAAM SMIT Towage  Joint Venture Brasil con Boskalis</t>
  </si>
  <si>
    <t>TISUR (1)</t>
  </si>
  <si>
    <t>Descripción Negocios</t>
  </si>
  <si>
    <t>MUS$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</si>
  <si>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</si>
  <si>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</si>
  <si>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</si>
  <si>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</si>
  <si>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</si>
  <si>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</si>
  <si>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</si>
  <si>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</si>
  <si>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</si>
  <si>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</si>
  <si>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</si>
  <si>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</si>
  <si>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</si>
  <si>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</si>
  <si>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</si>
  <si>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</si>
  <si>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</si>
  <si>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</si>
  <si>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</si>
  <si>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</si>
  <si>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</si>
  <si>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</si>
  <si>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</si>
  <si>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</si>
  <si>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</si>
  <si>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</si>
  <si>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</si>
  <si>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</si>
  <si>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</si>
  <si>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</si>
  <si>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Depreciación y amortización</t>
  </si>
  <si>
    <t>Margen EBITDA</t>
  </si>
  <si>
    <t>Remolcadores Consolidado</t>
  </si>
  <si>
    <t>Faenas</t>
  </si>
  <si>
    <t>YOY</t>
  </si>
  <si>
    <t>Toneladas</t>
  </si>
  <si>
    <t>Logística Consolidado</t>
  </si>
  <si>
    <t>Contenedores reparados</t>
  </si>
  <si>
    <t>Contenedores consolidados y desconsolidados</t>
  </si>
  <si>
    <t>Toneladas en frigorífico</t>
  </si>
  <si>
    <t>Metros cuadrados en bodegas</t>
  </si>
  <si>
    <t>Viajes de ruta (fletes)</t>
  </si>
  <si>
    <t>(2) Gate in-out</t>
  </si>
  <si>
    <t>Balance Consolidado</t>
  </si>
  <si>
    <t>Estados Financieros Consolidados</t>
  </si>
  <si>
    <t>YoY</t>
  </si>
  <si>
    <t xml:space="preserve">TEUs </t>
  </si>
  <si>
    <t>JV Norte (1)</t>
  </si>
  <si>
    <r>
      <t xml:space="preserve">Remolcadores Coligados </t>
    </r>
    <r>
      <rPr>
        <b/>
        <sz val="10"/>
        <color indexed="8"/>
        <rFont val="Calibri"/>
        <family val="2"/>
        <scheme val="minor"/>
      </rPr>
      <t>(1)</t>
    </r>
  </si>
  <si>
    <r>
      <t xml:space="preserve">Contenedores recepcionados y despachados </t>
    </r>
    <r>
      <rPr>
        <sz val="10"/>
        <color indexed="8"/>
        <rFont val="Calibri"/>
        <family val="2"/>
        <scheme val="minor"/>
      </rPr>
      <t>(2)</t>
    </r>
  </si>
  <si>
    <r>
      <t xml:space="preserve">Contenedores recepcionados y despachados  </t>
    </r>
    <r>
      <rPr>
        <sz val="10"/>
        <color indexed="8"/>
        <rFont val="Calibri"/>
        <family val="2"/>
        <scheme val="minor"/>
      </rPr>
      <t>(2)</t>
    </r>
  </si>
  <si>
    <t>Volúmenes Terminales Portuarios</t>
  </si>
  <si>
    <r>
      <t>Logística Coligado</t>
    </r>
    <r>
      <rPr>
        <b/>
        <sz val="10"/>
        <rFont val="Calibri"/>
        <family val="2"/>
        <scheme val="minor"/>
      </rPr>
      <t xml:space="preserve"> (1)</t>
    </r>
    <r>
      <rPr>
        <b/>
        <sz val="10"/>
        <color indexed="10"/>
        <rFont val="Calibri"/>
        <family val="2"/>
        <scheme val="minor"/>
      </rPr>
      <t xml:space="preserve"> </t>
    </r>
  </si>
  <si>
    <t>SMSAAM</t>
  </si>
  <si>
    <t>Free Float</t>
  </si>
  <si>
    <t>Acciones en circulación</t>
  </si>
  <si>
    <t>Página web</t>
  </si>
  <si>
    <t>www.saam.com</t>
  </si>
  <si>
    <t>Bloomberg</t>
  </si>
  <si>
    <t>Bolsa de comercio de Santiago</t>
  </si>
  <si>
    <t>SMSAAM CI</t>
  </si>
  <si>
    <t>Sociedad Matriz SAAM S.A.</t>
  </si>
  <si>
    <t>CL0001856989</t>
  </si>
  <si>
    <t>ISIN</t>
  </si>
  <si>
    <t>Índice</t>
  </si>
  <si>
    <t>Esta presentación entrega información general sobre Sociedad Matriz SAAM S.A. (“SM SAAM”) y empresas relacionadas. Se trata de información resumida y no pretende ser completa. No está destinada a ser considerada como asesoramiento a potenciales inversionistas. No se hacen representaciones o garantías, expresas o implícitas, en cuanto a la exactitud, la imparcialidad o integridad de la información presentada o contenida en esta presentación. Ni SM SAAM ni ninguna de sus empresas relacionadas, asesores o representantes, acepta responsabilidad alguna por cualquier pérdida o daño que surja de cualquier información presentada o contenida en esta presentación y no tendrán la obligación de actualizarla con posterioridad a la fecha en la que se emite. Cada inversionista debe llevar a cabo y confiar en su propia evaluación al momento de tomar una decisión de inversión, no constituyendo esta presentación un consejo legal, tributario o de inversión. Esta presentación no constituye una oferta o invitación o solicitud de una oferta, a la suscripción o compra de acciones. Ni esta presentación ni nada de lo aquí contenido constituirá la base de un eventual contrato o compromiso alguno.</t>
  </si>
  <si>
    <t>Resultado División (MUS$) (*)</t>
  </si>
  <si>
    <t>Ingresos por Empresa (MUS$)(*)</t>
  </si>
  <si>
    <t>(*) Información Consolidada al 100% y coligadas  a su valor proporcional</t>
  </si>
  <si>
    <t>Ingresos por Puerto (MUS$)(*)</t>
  </si>
  <si>
    <t>(1) Coligadas a valor proporcional</t>
  </si>
  <si>
    <t>Balance (MUS$)</t>
  </si>
  <si>
    <t>Estados de Resultados Consolidados (MUS$)</t>
  </si>
  <si>
    <t>Reporte</t>
  </si>
  <si>
    <t>Periocidad</t>
  </si>
  <si>
    <t>Trimestral</t>
  </si>
  <si>
    <t>Normativa</t>
  </si>
  <si>
    <t>IFRS</t>
  </si>
  <si>
    <t>Moneda</t>
  </si>
  <si>
    <t>Deuda Financiera Consolidada</t>
  </si>
  <si>
    <t>Deuda Financiera Coligadas</t>
  </si>
  <si>
    <t>Efectivo y equivalentes al efectivo Consolidado</t>
  </si>
  <si>
    <t>Efectivo y equivalentes al efectivo Coligadas</t>
  </si>
  <si>
    <t>Consolidada</t>
  </si>
  <si>
    <t>Coligada (1)</t>
  </si>
  <si>
    <t>Efectivo y Deuda Financiera</t>
  </si>
  <si>
    <t>INICIO</t>
  </si>
  <si>
    <t>Depreciación y Amortizaciones</t>
  </si>
  <si>
    <t>Otros Negocios (1)</t>
  </si>
  <si>
    <t>(1)Incluye las empresas Tramarsa Logística (Joint Venture con Grupo Romero en Perú), Aerosan (Joint Venture con American Airlines en Chile, Ecuador y Colombia), Reloncaví (Chile), Gertil (Uruguay), Luckymont(Uruguay) y Riluc (Uruguay).</t>
  </si>
  <si>
    <t>Balance Consolidado (MUS$)</t>
  </si>
  <si>
    <t xml:space="preserve">Resultado Filiales (MUS$) </t>
  </si>
  <si>
    <t>Resultado Coligadas (MUS$)(1)</t>
  </si>
  <si>
    <t>(1) Coligadas a su valor proporcional</t>
  </si>
  <si>
    <t>SAAM Chile</t>
  </si>
  <si>
    <t>JV Brasil (2)</t>
  </si>
  <si>
    <t>JV Tramarsa (3)</t>
  </si>
  <si>
    <t>Chile (4)</t>
  </si>
  <si>
    <t>Otros (5)</t>
  </si>
  <si>
    <t>JV del Norte (1)</t>
  </si>
  <si>
    <t>Faenas (*)</t>
  </si>
  <si>
    <t>(*) Faenas Consolidada al 100% y coligadas  a su valor proporcional</t>
  </si>
  <si>
    <t>JV Perú (3)</t>
  </si>
  <si>
    <t>Volúmenes Remolcadores</t>
  </si>
  <si>
    <t>2Q2016</t>
  </si>
  <si>
    <t>Volúmenes Logística</t>
  </si>
  <si>
    <t>(4) Incluye las empresas LNG, Sermapat y SAAM Remolques Chile</t>
  </si>
  <si>
    <t>Otros Indicadores Consolidados</t>
  </si>
  <si>
    <t>Margen  EBITDA</t>
  </si>
  <si>
    <t>Estados de Resultados empresas consolidadas y coligadas (1) (MUS$)</t>
  </si>
  <si>
    <t>(1) Información Consolidada al 100% y coligadas  a su valor proporcional</t>
  </si>
  <si>
    <t>Remolcaje / Barcazas</t>
  </si>
  <si>
    <t>(1) México Canadá y Panamá desde 3Q2014. Los ingresos del 1Q y 2Q 2014 corresponden sólo a México al 100%</t>
  </si>
  <si>
    <t>(2) JV Brasil desde el 3Q2014. Los ingresos del 1Q y 2Q 2014 corresponden a ingresos en Brasil antes del JV con Boskalis al 100%</t>
  </si>
  <si>
    <t>(3) SAAM contaba con un 49% del JV Tramarsa, porcentaje que cambio a un 35% desde noviembre de 2015.</t>
  </si>
  <si>
    <t>(5) Incluye las empresas de los países de Centro América (Guatemala, Costa Rica y Honduras), Ecuador,Uruguay  y la empresa de transbordadores TABSA</t>
  </si>
  <si>
    <t>(1) Puerto incorporado desde noviembre de 2015 operado a través de Tramarsa. El 4Q2015 incluye sólo los meses de noviembre y diciembre</t>
  </si>
  <si>
    <t>(1) Faenas México Canadá y Panamá desde 3Q2014. Las faenas del 1Q y 2Q 2014 corresponden sólo a México al 100%</t>
  </si>
  <si>
    <t>(2) Faenas JV Brasil desde el 3Q2014. Las faenas del 1Q y 2Q 2014 corresponden a las faenas en Brasil antes del JV con Boskalis al 100%</t>
  </si>
  <si>
    <t>Puertos Consolidados (1)</t>
  </si>
  <si>
    <t>Puertos Coligados (2)</t>
  </si>
  <si>
    <t>(1) Volúmenes al 100%</t>
  </si>
  <si>
    <t>(2) Volúmenes Coligadas a valor proporcional</t>
  </si>
  <si>
    <t>(3) Volúmenes de TISUR a partir de noviembre de 2015 a valor proporcional</t>
  </si>
  <si>
    <t>TISUR (3)</t>
  </si>
  <si>
    <t xml:space="preserve">Deuda Financiera </t>
  </si>
  <si>
    <t xml:space="preserve">Efectivo y equivalentes al efectivo </t>
  </si>
  <si>
    <t>Otros (2)</t>
  </si>
  <si>
    <t>(2) Otros puertos operados por Tramarsa</t>
  </si>
  <si>
    <t>México (1)</t>
  </si>
  <si>
    <t>Canadá (1)</t>
  </si>
  <si>
    <t>Panamá (1)</t>
  </si>
  <si>
    <t>Brasil (2)</t>
  </si>
  <si>
    <t>Perú (3)</t>
  </si>
  <si>
    <t>Chile LNG</t>
  </si>
  <si>
    <t>Chile /Argentina TABSA</t>
  </si>
  <si>
    <t>Obligación contrato de concesión (2)</t>
  </si>
  <si>
    <t>(2) La obligación por contrato de concesión corresponde a las cuotas del canon anual establecidas en los contratos de
concesión.  De acuerdo a lo establecido en NIC 37, estas obligaciones se han registrado a su valor actual considerando tasas estimadas de descuento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</si>
</sst>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3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0.0%"/>
    <numFmt numFmtId="167" formatCode="#,##0.0_);\(#,##0.0\)"/>
    <numFmt numFmtId="168" formatCode="[$$]#,##0_);\([$$]#,##0\);[$$]#,##0_);@_)"/>
    <numFmt numFmtId="169" formatCode="0.0_)\%;\(0.0\)\%;0.0_)\%;@_)_%"/>
    <numFmt numFmtId="170" formatCode="0.0\x;&quot;nm&quot;_x;&quot;nm&quot;;* @_x"/>
    <numFmt numFmtId="171" formatCode="#,##0.0_)_%;\(#,##0.0\)_%;0.0_)_%;@_)_%"/>
    <numFmt numFmtId="172" formatCode="0.00\x;&quot;nm&quot;_x;&quot;nm&quot;;* @_x"/>
    <numFmt numFmtId="173" formatCode="_ * #,##0_ ;_ * \(#,##0\)_ ;_ * &quot;-&quot;??_ ;_ @_ "/>
    <numFmt numFmtId="174" formatCode="#,##0.0_);\(#,##0.0\);#,##0.0_);@_)"/>
    <numFmt numFmtId="175" formatCode="_-&quot;£ &quot;* #,##0.00_-;\-&quot;£ &quot;* #,##0.00_-;_-&quot;£ &quot;* &quot;-&quot;??_-;_-@_-"/>
    <numFmt numFmtId="176" formatCode="&quot;£&quot;_(#,##0.00_);&quot;£&quot;\(#,##0.00\)"/>
    <numFmt numFmtId="177" formatCode="&quot;£&quot;_(#,##0.00_);&quot;£&quot;\(#,##0.00\);&quot;£&quot;_(0.00_);@_)"/>
    <numFmt numFmtId="178" formatCode="_(* #,##0\ \x_);_(* \(#,##0\ \x\);_(* &quot;-&quot;??_);_(@_)"/>
    <numFmt numFmtId="179" formatCode="&quot;$&quot;_(#,##0.00_);&quot;$&quot;\(#,##0.00\);&quot;$&quot;_(0.00_);@_)"/>
    <numFmt numFmtId="180" formatCode="_(&quot;$&quot;* #,##0.0_);_(&quot;$&quot;* \(#,##0.0\);_(&quot;$&quot;* &quot;-&quot;?_);_(@_)"/>
    <numFmt numFmtId="181" formatCode="_(&quot;$&quot;* #,##0.00_);_(&quot;$&quot;* \(#,##0.00\);_(&quot;$&quot;* &quot;-&quot;_);_(@_)"/>
    <numFmt numFmtId="182" formatCode="_(* #,##0.0\ \x_);_(* \(#,##0.0\ \x\);_(* &quot;-&quot;??_);_(@_)"/>
    <numFmt numFmtId="183" formatCode="#,##0.00_);\(#,##0.00\);0.00_);@_)"/>
    <numFmt numFmtId="184" formatCode="\€_(#,##0.00_);\€\(#,##0.00\);\€_(0.00_);@_)"/>
    <numFmt numFmtId="185" formatCode="0\x;&quot;nm&quot;_x;&quot;nm&quot;;* @_x"/>
    <numFmt numFmtId="186" formatCode="[$$]#,##0.0_);\([$$]#,##0.0\);[$$]#,##0.0_);@_)"/>
    <numFmt numFmtId="187" formatCode="0.0\x"/>
    <numFmt numFmtId="188" formatCode="#,##0_)\x;\(#,##0\)\x;0_)\x;@_)_x"/>
    <numFmt numFmtId="189" formatCode="_-&quot;£ &quot;* #,##0_-;\-&quot;£ &quot;* #,##0_-;_-&quot;£ &quot;* &quot;-&quot;_-;_-@_-"/>
    <numFmt numFmtId="190" formatCode="#,##0_)_x;\(#,##0\)_x;0_)_x;@_)_x"/>
    <numFmt numFmtId="191" formatCode="0\ &quot;bps&quot;"/>
    <numFmt numFmtId="192" formatCode="_(* #,##0.0_);_(* \(#,##0.0\);_(* &quot;-&quot;?_);_(@_)"/>
    <numFmt numFmtId="193" formatCode="0.0%;\(0.0\)%"/>
    <numFmt numFmtId="194" formatCode="#,##0;\(#,##0\);&quot;-&quot;"/>
    <numFmt numFmtId="195" formatCode="[$-409]mmmmm;@"/>
    <numFmt numFmtId="196" formatCode="#,##0.00\x;\(#,##0.00\)\x"/>
    <numFmt numFmtId="197" formatCode="0.00;[Red]0.00"/>
    <numFmt numFmtId="198" formatCode="00000000"/>
    <numFmt numFmtId="199" formatCode="\+#,##0;\-#,##0"/>
    <numFmt numFmtId="200" formatCode="0.000000000"/>
    <numFmt numFmtId="201" formatCode="_ * #,##0_ ;_ * \-#,##0_ ;_ * &quot;-&quot;_ ;_ @_ "/>
    <numFmt numFmtId="202" formatCode="_ * #,##0.00_ ;_ * \-#,##0.00_ ;_ * &quot;-&quot;??_ ;_ @_ "/>
    <numFmt numFmtId="203" formatCode="#,##0,;\-#,##0,"/>
    <numFmt numFmtId="204" formatCode="#,##0.0\ ;\(#,##0.0\)"/>
    <numFmt numFmtId="205" formatCode="#,##0\ ;\(#,##0\)"/>
    <numFmt numFmtId="206" formatCode="&quot;$&quot;&quot; &quot;#,##0_);\(&quot;$&quot;&quot; &quot;#,##0\);\-_)"/>
    <numFmt numFmtId="207" formatCode="#,##0_);\(#,##0\);\-_)"/>
    <numFmt numFmtId="208" formatCode="0.0%_);\(0.0%\);\-_)"/>
    <numFmt numFmtId="209" formatCode="0.00%_);\(0.00%\);\-_)"/>
    <numFmt numFmtId="210" formatCode="General_)"/>
    <numFmt numFmtId="211" formatCode="#,##0\ \B\P;[Red]\-#,##0\ \B\P"/>
    <numFmt numFmtId="212" formatCode="#,##0.0000"/>
    <numFmt numFmtId="213" formatCode="#,##0\ \ "/>
    <numFmt numFmtId="214" formatCode="0.0%\ \ "/>
    <numFmt numFmtId="215" formatCode="#,##0_);[Red]\(#,##0\);&quot;-&quot;_);[Blue]&quot;Error-&quot;@"/>
    <numFmt numFmtId="216" formatCode="#,##0.0_);[Red]\(#,##0.0\);&quot;-&quot;_);[Blue]&quot;Error-&quot;@"/>
    <numFmt numFmtId="217" formatCode="#,##0.00_);[Red]\(#,##0.00\);&quot;-&quot;_);[Blue]&quot;Error-&quot;@"/>
    <numFmt numFmtId="218" formatCode="&quot;£&quot;* #,##0_);[Red]&quot;£&quot;* \(#,##0\);&quot;£&quot;* &quot;-&quot;_);[Blue]&quot;Error-&quot;@"/>
    <numFmt numFmtId="219" formatCode="&quot;£&quot;* #,##0.0_);[Red]&quot;£&quot;* \(#,##0.0\);&quot;£&quot;* &quot;-&quot;_);[Blue]&quot;Error-&quot;@"/>
    <numFmt numFmtId="220" formatCode="&quot;£&quot;* #,##0.00_);[Red]&quot;£&quot;* \(#,##0.00\);&quot;£&quot;* &quot;-&quot;_);[Blue]&quot;Error-&quot;@"/>
    <numFmt numFmtId="221" formatCode="dd\ mmm\ yyyy_)"/>
    <numFmt numFmtId="222" formatCode="dd/mm/yy_)"/>
    <numFmt numFmtId="223" formatCode="0%_);[Red]\-0%_);0%_);[Blue]&quot;Error-&quot;@"/>
    <numFmt numFmtId="224" formatCode="0.0%_);[Red]\-0.0%_);0.0%_);"/>
    <numFmt numFmtId="225" formatCode="0.00%_);[Red]\-0.00%_);0.00%_);[Blue]&quot;Error-&quot;@"/>
    <numFmt numFmtId="226" formatCode="0.0%_);[Red]\-0.0%_);0.0%_);[Blue]&quot;Error-&quot;@"/>
    <numFmt numFmtId="227" formatCode="#,##0.00%_);[Red]\(#,##0.00%\)"/>
    <numFmt numFmtId="228" formatCode="#,##0.0"/>
    <numFmt numFmtId="229" formatCode="0.000_)"/>
    <numFmt numFmtId="230" formatCode="_-* #,##0_F_-;\-* #,##0_F_-;_-* &quot;-&quot;_F_-;_-@_-"/>
    <numFmt numFmtId="231" formatCode="#,##0_%_);\(#,##0\)_%;#,##0_%_);@_%_)"/>
    <numFmt numFmtId="232" formatCode="#,##0_%_);\(#,##0\)_%;**;@_%_)"/>
    <numFmt numFmtId="233" formatCode="_._.* #,##0.0_)_%;_._.* \(#,##0.0\)_%"/>
    <numFmt numFmtId="234" formatCode="_._.* #,##0.00_)_%;_._.* \(#,##0.00\)_%"/>
    <numFmt numFmtId="235" formatCode="_._.* #,##0.000_)_%;_._.* \(#,##0.000\)_%"/>
    <numFmt numFmtId="236" formatCode="_-* #,##0.00\ _€_-;\-* #,##0.00\ _€_-;_-* &quot;-&quot;??\ _€_-;_-@_-"/>
    <numFmt numFmtId="237" formatCode="#,##0.0\ \ ;[Red]\-#,##0.0\ \ "/>
    <numFmt numFmtId="238" formatCode="000"/>
    <numFmt numFmtId="239" formatCode="_(&quot;$&quot;* #,##0_);_(&quot;$&quot;* \(#,##0\);_(&quot;$&quot;* &quot;-&quot;_);_(@_)"/>
    <numFmt numFmtId="240" formatCode="#,##0.00&quot;F&quot;;\-#,##0.00&quot;F&quot;"/>
    <numFmt numFmtId="241" formatCode="_-* #,##0.00&quot;F&quot;_-;\-* #,##0.00&quot;F&quot;_-;_-* &quot;-&quot;??&quot;F&quot;_-;_-@_-"/>
    <numFmt numFmtId="242" formatCode="&quot;$&quot;#,##0_%_);\(&quot;$&quot;#,##0\)_%;&quot;$&quot;#,##0_%_);@_%_)"/>
    <numFmt numFmtId="243" formatCode="_._.&quot;zł&quot;* #,##0.0_)_%;_._.&quot;zł&quot;* \(#,##0.0\)_%"/>
    <numFmt numFmtId="244" formatCode="_._.&quot;zł&quot;* #,##0.00_)_%;_._.&quot;zł&quot;* \(#,##0.00\)_%"/>
    <numFmt numFmtId="245" formatCode="_._.&quot;zł&quot;* #,##0.000_)_%;_._.&quot;zł&quot;* \(#,##0.000\)_%"/>
    <numFmt numFmtId="246" formatCode="_-&quot;£&quot;* #,##0.00_-;\-&quot;£&quot;* #,##0.00_-;_-&quot;£&quot;* &quot;-&quot;??_-;_-@_-"/>
    <numFmt numFmtId="247" formatCode="&quot;$&quot;#,##0.00_%_);\(&quot;$&quot;#,##0.00\)_%;&quot;$&quot;#,##0.00_%_);@_%_)"/>
    <numFmt numFmtId="248" formatCode="&quot;$&quot;#,##0.0_);\(&quot;$&quot;#,##0.0\)"/>
    <numFmt numFmtId="249" formatCode="&quot;C$&quot;#,##0"/>
    <numFmt numFmtId="250" formatCode="_(* #,##0_);_(* \(#,##0\);_(* &quot;-&quot;??_);_(@_)"/>
    <numFmt numFmtId="251" formatCode="0_);\(0\)"/>
    <numFmt numFmtId="252" formatCode="_(* #,##0.0_);_(* \(#,##0.0\);_(* &quot;-&quot;??_);_(@_)"/>
    <numFmt numFmtId="253" formatCode="&quot;$&quot;#,##0"/>
    <numFmt numFmtId="254" formatCode="0.0"/>
    <numFmt numFmtId="255" formatCode="&quot;$&quot;\ #,##0.000_);\(&quot;$&quot;#,##0.000\)"/>
    <numFmt numFmtId="256" formatCode="0.000\x"/>
    <numFmt numFmtId="257" formatCode="&quot;$&quot;#,##0.0"/>
    <numFmt numFmtId="258" formatCode="0.0_);\(0.0\)"/>
    <numFmt numFmtId="259" formatCode="_(* #,##0.0_);_(* \(#,##0.0\);_(* &quot;-&quot;_);_(@_)"/>
    <numFmt numFmtId="260" formatCode="0&quot;E&quot;"/>
    <numFmt numFmtId="261" formatCode="_(* #,##0.00_);_(* \(#,##0.00\);_(* &quot;-&quot;_);_(@_)"/>
    <numFmt numFmtId="262" formatCode="&quot;$&quot;#,##0.000_);\(&quot;$&quot;#,##0.000\)"/>
    <numFmt numFmtId="263" formatCode="&quot;$&quot;#,##0.0000_);\(&quot;$&quot;#,##0.0000\)"/>
    <numFmt numFmtId="264" formatCode="0.000%"/>
    <numFmt numFmtId="265" formatCode="mm/dd/yy"/>
    <numFmt numFmtId="266" formatCode="0.0000\x"/>
    <numFmt numFmtId="267" formatCode="#,##0.000"/>
    <numFmt numFmtId="268" formatCode="#,##0.0\x"/>
    <numFmt numFmtId="269" formatCode="&quot;$&quot;#,##0.00"/>
    <numFmt numFmtId="270" formatCode="&quot;£ &quot;#,##0;\-&quot;£ &quot;#,##0"/>
    <numFmt numFmtId="271" formatCode="\$* #,##0_);[Red]\$* \(#,##0\);\$* &quot;-&quot;_);[Blue]&quot;Error-&quot;@"/>
    <numFmt numFmtId="272" formatCode="\$* #,##0.0_);[Red]\$* \(#,##0.0\);\$* &quot;-&quot;_);[Blue]&quot;Error-&quot;@"/>
    <numFmt numFmtId="273" formatCode="\$* #,##0.00_);[Red]\$* \(#,##0.00\);\$* &quot;-&quot;_);[Blue]&quot;Error-&quot;@"/>
    <numFmt numFmtId="274" formatCode="#."/>
    <numFmt numFmtId="275" formatCode="d\-mmm\-yy_)"/>
    <numFmt numFmtId="276" formatCode="mmm\-yy_)"/>
    <numFmt numFmtId="277" formatCode="m/d/yy_%_)"/>
    <numFmt numFmtId="278" formatCode="#,##0\ &quot;FB&quot;;[Red]\-#,##0\ &quot;FB&quot;"/>
    <numFmt numFmtId="279" formatCode="_(* #,###.0_);_(* \(#,###.0\);_(* &quot;-&quot;?_);_(@_)"/>
    <numFmt numFmtId="280" formatCode="_-* #,##0\ _p_t_a_-;\-* #,##0\ _p_t_a_-;_-* &quot;-&quot;\ _p_t_a_-;_-@_-"/>
    <numFmt numFmtId="281" formatCode="0_%_);\(0\)_%;0_%_);@_%_)"/>
    <numFmt numFmtId="282" formatCode="_-* #,##0\ _z_ł_-;\-* #,##0\ _z_ł_-;_-* &quot;-&quot;\ _z_ł_-;_-@_-"/>
    <numFmt numFmtId="283" formatCode="_-* #,##0\ _z_l_-;\-* #,##0\ _z_l_-;_-* &quot;-&quot;\ _z_l_-;_-@_-"/>
    <numFmt numFmtId="284" formatCode="#,##0.000_);\(#,##0.000\)"/>
    <numFmt numFmtId="285" formatCode="_ * #,##0_)_P_L_N_ ;_ * \(#,##0\)_P_L_N_ ;_ * &quot;-&quot;_)_P_L_N_ ;_ @_ "/>
    <numFmt numFmtId="286" formatCode="0&quot; min&quot;"/>
    <numFmt numFmtId="287" formatCode="_-* #,##0.00\ _z_ł_-;\-* #,##0.00\ _z_ł_-;_-* &quot;-&quot;??\ _z_ł_-;_-@_-"/>
    <numFmt numFmtId="288" formatCode="_-* #,##0.00\ _z_l_-;\-* #,##0.00\ _z_l_-;_-* &quot;-&quot;??\ _z_l_-;_-@_-"/>
    <numFmt numFmtId="289" formatCode="_ * #,##0.00_)_P_L_N_ ;_ * \(#,##0.00\)_P_L_N_ ;_ * &quot;-&quot;??_)_P_L_N_ ;_ @_ "/>
    <numFmt numFmtId="290" formatCode="0%%"/>
    <numFmt numFmtId="291" formatCode="#,"/>
    <numFmt numFmtId="292" formatCode="_-* #,##0.00\ &quot;€&quot;_-;\-* #,##0.00\ &quot;€&quot;_-;_-* &quot;-&quot;??\ &quot;€&quot;_-;_-@_-"/>
    <numFmt numFmtId="293" formatCode="_-[$€-2]* #,##0.00_-;\-[$€-2]* #,##0.00_-;_-[$€-2]* &quot;-&quot;??_-"/>
    <numFmt numFmtId="294" formatCode="_-* #,##0.00\ [$€]_-;\-* #,##0.00\ [$€]_-;_-* &quot;-&quot;??\ [$€]_-;_-@_-"/>
    <numFmt numFmtId="295" formatCode="_([$€-2]* #,##0.00_);_([$€-2]* \(#,##0.00\);_([$€-2]* &quot;-&quot;??_)"/>
    <numFmt numFmtId="296" formatCode="mmmm\-yy"/>
    <numFmt numFmtId="297" formatCode="_-[$€-2]&quot;$&quot;* #,##0.00_-;\-[$€-2]&quot;$&quot;* #,##0.00_-;_-[$€-2]&quot;$&quot;* &quot;-&quot;??_-"/>
    <numFmt numFmtId="298" formatCode="_-[$€-2]\ * #,##0.00_-;\-[$€-2]\ * #,##0.00_-;_-[$€-2]\ * &quot;-&quot;??_-"/>
    <numFmt numFmtId="299" formatCode="[$€]#,##0.00_);[Red]\([$€]#,##0.00\)"/>
    <numFmt numFmtId="300" formatCode="_(\ #,##0.0_%_);_(\ \(#,##0.0_%\);_(\ &quot; - &quot;_%_);_(@_)"/>
    <numFmt numFmtId="301" formatCode="_(\ #,##0.0%_);_(\ \(#,##0.0%\);_(\ &quot; - &quot;\%_);_(@_)"/>
    <numFmt numFmtId="302" formatCode="#,##0_);\(#,##0\);&quot; - &quot;_);@_)"/>
    <numFmt numFmtId="303" formatCode="\ #,##0.0_);\(#,##0.0\);&quot; - &quot;_);@_)"/>
    <numFmt numFmtId="304" formatCode="\ #,##0.00_);\(#,##0.00\);&quot; - &quot;_);@_)"/>
    <numFmt numFmtId="305" formatCode="\ #,##0.000_);\(#,##0.000\);&quot; - &quot;_);@_)"/>
    <numFmt numFmtId="306" formatCode="d\ mmmm\ yyyy"/>
    <numFmt numFmtId="307" formatCode="#,##0;[Red]\(#,##0\);0"/>
    <numFmt numFmtId="308" formatCode="_(* #,##0.00_);[Red]_(* \(#,##0.00\);_(* &quot;-&quot;_);_(@_)"/>
    <numFmt numFmtId="309" formatCode="_(* #,##0.0_);_(* \(#,##0.0\);_(* \-??_);_(@_)"/>
    <numFmt numFmtId="310" formatCode="dd\-mm\-yy"/>
    <numFmt numFmtId="311" formatCode="#,#00"/>
    <numFmt numFmtId="312" formatCode="#.##000"/>
    <numFmt numFmtId="313" formatCode="\ #,##0\ \ \ ;\(#,##0\)\ \ ;\—\ \ \ \ "/>
    <numFmt numFmtId="314" formatCode="#,###,##0.00;\(#,###,##0.00\)"/>
    <numFmt numFmtId="315" formatCode="#,##0;[Red]\(#,##0\)"/>
    <numFmt numFmtId="316" formatCode="0.0\%_);\(0.0\%\);0.0\%_);@_%_)"/>
    <numFmt numFmtId="317" formatCode="###0"/>
    <numFmt numFmtId="318" formatCode="#,##0.000_);[Red]\(#,##0.000\)"/>
    <numFmt numFmtId="319" formatCode="&quot;$&quot;#,##0\ \ \ ;\(&quot;$&quot;#,##0\)\ \ "/>
    <numFmt numFmtId="320" formatCode="#,##0\ \ \ ;\(#,##0\)\ \ "/>
    <numFmt numFmtId="321" formatCode="0.00\ %"/>
    <numFmt numFmtId="322" formatCode="_-* #,##0\ _€_-;\-* #,##0\ _€_-;_-* &quot;-&quot;\ _€_-;_-@_-"/>
    <numFmt numFmtId="323" formatCode="#,##0.0_);[Red]\(#,##0.0\)"/>
    <numFmt numFmtId="324" formatCode="[=0]#;#,##0.0"/>
    <numFmt numFmtId="325" formatCode="_(&quot;MT&quot;* #,##0.00_);\(&quot;MT&quot;* #,##0.00\)"/>
    <numFmt numFmtId="326" formatCode="_-* #,##0.00\ _p_t_a_-;\-* #,##0.00\ _p_t_a_-;_-* &quot;-&quot;??\ _p_t_a_-;_-@_-"/>
    <numFmt numFmtId="327" formatCode="_-* #,##0.00\ _P_t_s_-;\-* #,##0.00\ _P_t_s_-;_-* &quot;-&quot;??\ _P_t_s_-;_-@_-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  <numFmt numFmtId="358" formatCode="#,##0_ ;\-#,##0\ "/>
    <numFmt numFmtId="359" formatCode="0.000"/>
    <numFmt numFmtId="360" formatCode="0.000000"/>
    <numFmt numFmtId="361" formatCode="0.0000000"/>
    <numFmt numFmtId="362" formatCode="#,##0.00_);\(#,##0.00\);&quot;-&quot;_)"/>
    <numFmt numFmtId="363" formatCode="_(&quot;$&quot;* #,##0.00_);_(&quot;$&quot;* \(#,##0.00\);_(&quot;$&quot;* &quot;-&quot;??_)"/>
    <numFmt numFmtId="364" formatCode="yyyy"/>
    <numFmt numFmtId="365" formatCode="_-* #,##0.00\ [$€]_-;\-* #,##0.00\ [$€]_-;_-* \-??\ [$€]_-;_-@_-"/>
    <numFmt numFmtId="366" formatCode="0.00000_)"/>
    <numFmt numFmtId="367" formatCode="_-* #,##0\ _P_t_s_-;\-* #,##0\ _P_t_s_-;_-* &quot;- &quot;_P_t_s_-;_-@_-"/>
    <numFmt numFmtId="368" formatCode="#,##0.000%_);[Red]\(#,##0.000%\)"/>
    <numFmt numFmtId="369" formatCode="_-* #,##0.00\ _P_t_s_-;\-* #,##0.00\ _P_t_s_-;_-* \-??\ _P_t_s_-;_-@_-"/>
  </numFmts>
  <fonts count="2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indexed="8"/>
      <name val="Calibri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0"/>
      <color indexed="33"/>
      <name val="Times New Roman"/>
      <family val="1"/>
    </font>
    <font>
      <sz val="11"/>
      <color indexed="36"/>
      <name val="Calibri"/>
      <family val="2"/>
    </font>
    <font>
      <sz val="10"/>
      <color indexed="50"/>
      <name val="MS Sans Serif"/>
      <family val="2"/>
    </font>
    <font>
      <sz val="10"/>
      <color indexed="22"/>
      <name val="Arial"/>
      <family val="2"/>
    </font>
    <font>
      <sz val="9"/>
      <name val="Times New Roman"/>
      <family val="1"/>
    </font>
    <font>
      <b/>
      <sz val="11"/>
      <color indexed="52"/>
      <name val="Czcionka tekstu podstawowego"/>
      <family val="2"/>
      <charset val="238"/>
    </font>
    <font>
      <sz val="8"/>
      <name val="Comic Sans MS"/>
      <family val="4"/>
    </font>
    <font>
      <strike/>
      <sz val="10"/>
      <name val="Courier New"/>
      <family val="3"/>
    </font>
    <font>
      <b/>
      <sz val="11"/>
      <color indexed="56"/>
      <name val="Czcionka tekstu podstawowego"/>
      <family val="2"/>
      <charset val="238"/>
    </font>
    <font>
      <sz val="11"/>
      <color indexed="40"/>
      <name val="Calibri"/>
      <family val="2"/>
    </font>
    <font>
      <i/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9.6"/>
      <color indexed="12"/>
      <name val="ＭＳ Ｐゴシック"/>
      <family val="3"/>
      <charset val="128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</fills>
  <borders count="5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9"/>
      </left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9209">
    <xf numFmtId="0" fontId="0" fillId="0" borderId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8" fillId="0" borderId="0">
      <alignment horizontal="right"/>
    </xf>
    <xf numFmtId="0" fontId="9" fillId="0" borderId="0"/>
    <xf numFmtId="0" fontId="10" fillId="0" borderId="0"/>
    <xf numFmtId="167" fontId="5" fillId="0" borderId="0"/>
    <xf numFmtId="0" fontId="5" fillId="0" borderId="0"/>
    <xf numFmtId="10" fontId="11" fillId="0" borderId="0" applyFont="0" applyFill="0" applyBorder="0" applyAlignment="0" applyProtection="0"/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5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0" fontId="16" fillId="0" borderId="0"/>
    <xf numFmtId="0" fontId="16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6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9" fontId="17" fillId="0" borderId="0"/>
    <xf numFmtId="168" fontId="17" fillId="0" borderId="0"/>
    <xf numFmtId="10" fontId="17" fillId="0" borderId="0"/>
    <xf numFmtId="0" fontId="5" fillId="6" borderId="5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7" borderId="0" applyBorder="0" applyAlignment="0"/>
    <xf numFmtId="167" fontId="20" fillId="0" borderId="0" applyFont="0" applyFill="0" applyBorder="0" applyAlignment="0" applyProtection="0"/>
    <xf numFmtId="168" fontId="21" fillId="0" borderId="0">
      <alignment horizontal="right"/>
    </xf>
    <xf numFmtId="169" fontId="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5" fillId="0" borderId="0" applyFont="0" applyFill="0" applyBorder="0" applyAlignment="0" applyProtection="0"/>
    <xf numFmtId="0" fontId="24" fillId="0" borderId="0"/>
    <xf numFmtId="0" fontId="24" fillId="0" borderId="0"/>
    <xf numFmtId="0" fontId="5" fillId="0" borderId="0"/>
    <xf numFmtId="0" fontId="9" fillId="0" borderId="0"/>
    <xf numFmtId="173" fontId="5" fillId="0" borderId="0"/>
    <xf numFmtId="0" fontId="5" fillId="0" borderId="0" applyNumberFormat="0" applyFill="0" applyBorder="0" applyAlignment="0" applyProtection="0"/>
    <xf numFmtId="0" fontId="23" fillId="0" borderId="0"/>
    <xf numFmtId="0" fontId="25" fillId="0" borderId="0"/>
    <xf numFmtId="0" fontId="5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6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20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7" fillId="0" borderId="0"/>
    <xf numFmtId="37" fontId="26" fillId="0" borderId="0" applyFill="0" applyBorder="0">
      <alignment horizontal="right"/>
    </xf>
    <xf numFmtId="0" fontId="27" fillId="0" borderId="0"/>
    <xf numFmtId="0" fontId="24" fillId="0" borderId="0"/>
    <xf numFmtId="37" fontId="26" fillId="0" borderId="0" applyFill="0" applyBorder="0">
      <alignment horizontal="right"/>
    </xf>
    <xf numFmtId="0" fontId="9" fillId="0" borderId="0"/>
    <xf numFmtId="184" fontId="5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3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6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8" fontId="28" fillId="0" borderId="0" applyNumberFormat="0" applyFill="0" applyBorder="0" applyAlignment="0" applyProtection="0"/>
    <xf numFmtId="0" fontId="5" fillId="8" borderId="0" applyNumberFormat="0" applyFont="0" applyAlignment="0" applyProtection="0"/>
    <xf numFmtId="181" fontId="30" fillId="9" borderId="7" applyNumberFormat="0" applyAlignment="0" applyProtection="0"/>
    <xf numFmtId="181" fontId="30" fillId="9" borderId="7" applyNumberFormat="0" applyAlignment="0" applyProtection="0"/>
    <xf numFmtId="0" fontId="23" fillId="0" borderId="0"/>
    <xf numFmtId="0" fontId="23" fillId="0" borderId="0"/>
    <xf numFmtId="0" fontId="2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/>
    <xf numFmtId="0" fontId="5" fillId="0" borderId="0"/>
    <xf numFmtId="0" fontId="5" fillId="0" borderId="0" applyNumberFormat="0" applyFill="0" applyBorder="0" applyAlignment="0" applyProtection="0"/>
    <xf numFmtId="0" fontId="23" fillId="0" borderId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88" fontId="5" fillId="0" borderId="0" applyFont="0" applyFill="0" applyBorder="0" applyAlignment="0" applyProtection="0"/>
    <xf numFmtId="190" fontId="5" fillId="0" borderId="0" applyFont="0" applyFill="0" applyBorder="0" applyProtection="0">
      <alignment horizontal="right"/>
    </xf>
    <xf numFmtId="191" fontId="22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3" fillId="0" borderId="0"/>
    <xf numFmtId="41" fontId="20" fillId="0" borderId="0" applyFont="0" applyFill="0" applyBorder="0" applyAlignment="0" applyProtection="0"/>
    <xf numFmtId="19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1" fillId="0" borderId="0">
      <alignment vertical="top"/>
    </xf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5" fillId="0" borderId="0"/>
    <xf numFmtId="0" fontId="25" fillId="0" borderId="0"/>
    <xf numFmtId="193" fontId="20" fillId="0" borderId="0" applyFont="0" applyFill="0" applyBorder="0" applyAlignment="0" applyProtection="0"/>
    <xf numFmtId="0" fontId="25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5" fillId="0" borderId="0"/>
    <xf numFmtId="0" fontId="25" fillId="0" borderId="0"/>
    <xf numFmtId="0" fontId="24" fillId="0" borderId="0"/>
    <xf numFmtId="37" fontId="26" fillId="0" borderId="0" applyFill="0" applyBorder="0">
      <alignment horizontal="right"/>
    </xf>
    <xf numFmtId="0" fontId="25" fillId="0" borderId="0"/>
    <xf numFmtId="0" fontId="5" fillId="0" borderId="0" applyNumberFormat="0" applyFill="0" applyBorder="0" applyAlignment="0" applyProtection="0"/>
    <xf numFmtId="0" fontId="29" fillId="0" borderId="0" applyNumberFormat="0" applyFill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16" fillId="0" borderId="0"/>
    <xf numFmtId="0" fontId="9" fillId="0" borderId="0"/>
    <xf numFmtId="0" fontId="9" fillId="0" borderId="0"/>
    <xf numFmtId="0" fontId="32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168" fontId="32" fillId="0" borderId="0" applyNumberFormat="0" applyFill="0" applyBorder="0" applyProtection="0">
      <alignment vertical="top"/>
    </xf>
    <xf numFmtId="0" fontId="24" fillId="0" borderId="0"/>
    <xf numFmtId="37" fontId="26" fillId="0" borderId="0" applyFill="0" applyBorder="0">
      <alignment horizontal="right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168" fontId="33" fillId="0" borderId="9" applyNumberFormat="0" applyFill="0" applyAlignment="0" applyProtection="0"/>
    <xf numFmtId="0" fontId="35" fillId="0" borderId="6" applyNumberFormat="0" applyFill="0" applyProtection="0">
      <alignment horizontal="center"/>
    </xf>
    <xf numFmtId="0" fontId="36" fillId="0" borderId="6" applyNumberFormat="0" applyFill="0" applyProtection="0">
      <alignment horizontal="center"/>
    </xf>
    <xf numFmtId="0" fontId="35" fillId="0" borderId="6" applyNumberFormat="0" applyFill="0" applyProtection="0">
      <alignment horizontal="center"/>
    </xf>
    <xf numFmtId="0" fontId="35" fillId="0" borderId="0" applyNumberFormat="0" applyFill="0" applyBorder="0" applyProtection="0">
      <alignment horizontal="left"/>
    </xf>
    <xf numFmtId="0" fontId="35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centerContinuous"/>
    </xf>
    <xf numFmtId="168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23" fillId="0" borderId="0"/>
    <xf numFmtId="0" fontId="23" fillId="0" borderId="0"/>
    <xf numFmtId="0" fontId="23" fillId="0" borderId="0"/>
    <xf numFmtId="37" fontId="26" fillId="0" borderId="0" applyFill="0" applyBorder="0">
      <alignment horizontal="right"/>
    </xf>
    <xf numFmtId="0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25" fillId="0" borderId="0"/>
    <xf numFmtId="0" fontId="23" fillId="0" borderId="0"/>
    <xf numFmtId="0" fontId="23" fillId="0" borderId="0"/>
    <xf numFmtId="0" fontId="16" fillId="0" borderId="0"/>
    <xf numFmtId="194" fontId="38" fillId="0" borderId="10">
      <alignment horizontal="left" vertical="center"/>
    </xf>
    <xf numFmtId="0" fontId="16" fillId="0" borderId="0"/>
    <xf numFmtId="0" fontId="23" fillId="0" borderId="0"/>
    <xf numFmtId="0" fontId="17" fillId="0" borderId="0" applyNumberFormat="0" applyFill="0" applyBorder="0" applyAlignment="0" applyProtection="0"/>
    <xf numFmtId="195" fontId="21" fillId="0" borderId="0"/>
    <xf numFmtId="0" fontId="23" fillId="0" borderId="0"/>
    <xf numFmtId="196" fontId="17" fillId="0" borderId="0">
      <alignment horizontal="center"/>
    </xf>
    <xf numFmtId="197" fontId="39" fillId="0" borderId="0">
      <alignment horizontal="left"/>
    </xf>
    <xf numFmtId="198" fontId="40" fillId="0" borderId="0">
      <alignment horizontal="left"/>
    </xf>
    <xf numFmtId="199" fontId="16" fillId="0" borderId="0"/>
    <xf numFmtId="37" fontId="5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94" fontId="38" fillId="0" borderId="10">
      <alignment horizontal="left" vertical="center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1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7" fontId="43" fillId="0" borderId="11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9" fillId="0" borderId="0">
      <protection locked="0"/>
    </xf>
    <xf numFmtId="0" fontId="47" fillId="24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200" fontId="16" fillId="29" borderId="12">
      <alignment horizontal="center" vertical="center"/>
    </xf>
    <xf numFmtId="1" fontId="49" fillId="30" borderId="0">
      <alignment horizontal="left"/>
    </xf>
    <xf numFmtId="0" fontId="50" fillId="0" borderId="0">
      <alignment horizontal="left"/>
    </xf>
    <xf numFmtId="0" fontId="5" fillId="0" borderId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6" fillId="0" borderId="0"/>
    <xf numFmtId="3" fontId="53" fillId="0" borderId="0"/>
    <xf numFmtId="201" fontId="54" fillId="0" borderId="0" applyFont="0" applyFill="0" applyBorder="0" applyAlignment="0" applyProtection="0"/>
    <xf numFmtId="202" fontId="54" fillId="0" borderId="0" applyFont="0" applyFill="0" applyBorder="0" applyAlignment="0" applyProtection="0"/>
    <xf numFmtId="0" fontId="50" fillId="0" borderId="0">
      <alignment horizontal="right"/>
    </xf>
    <xf numFmtId="203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04" fontId="56" fillId="31" borderId="13"/>
    <xf numFmtId="205" fontId="17" fillId="32" borderId="0" applyNumberFormat="0" applyFont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3" fontId="58" fillId="33" borderId="0">
      <alignment horizontal="center" vertical="center" textRotation="180"/>
    </xf>
    <xf numFmtId="0" fontId="50" fillId="0" borderId="0">
      <alignment horizontal="left"/>
    </xf>
    <xf numFmtId="0" fontId="59" fillId="0" borderId="0" applyNumberFormat="0" applyFill="0" applyBorder="0" applyAlignment="0" applyProtection="0"/>
    <xf numFmtId="0" fontId="22" fillId="34" borderId="0" applyNumberFormat="0" applyFill="0" applyBorder="0" applyAlignment="0" applyProtection="0">
      <protection locked="0"/>
    </xf>
    <xf numFmtId="7" fontId="60" fillId="0" borderId="0" applyNumberFormat="0" applyFont="0" applyAlignment="0"/>
    <xf numFmtId="206" fontId="20" fillId="0" borderId="0" applyFont="0" applyFill="0" applyBorder="0" applyAlignment="0" applyProtection="0"/>
    <xf numFmtId="207" fontId="61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4" fontId="62" fillId="0" borderId="0" applyNumberFormat="0" applyFill="0" applyBorder="0" applyAlignment="0" applyProtection="0">
      <alignment horizontal="center"/>
    </xf>
    <xf numFmtId="0" fontId="63" fillId="34" borderId="14" applyNumberFormat="0" applyFill="0" applyBorder="0" applyAlignment="0" applyProtection="0">
      <protection locked="0"/>
    </xf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1" fontId="64" fillId="0" borderId="0">
      <protection locked="0"/>
    </xf>
    <xf numFmtId="212" fontId="16" fillId="0" borderId="0" applyFon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5" fillId="0" borderId="0"/>
    <xf numFmtId="204" fontId="56" fillId="0" borderId="13"/>
    <xf numFmtId="0" fontId="66" fillId="0" borderId="0"/>
    <xf numFmtId="213" fontId="67" fillId="24" borderId="0"/>
    <xf numFmtId="214" fontId="26" fillId="24" borderId="0"/>
    <xf numFmtId="3" fontId="68" fillId="35" borderId="0"/>
    <xf numFmtId="215" fontId="48" fillId="0" borderId="0"/>
    <xf numFmtId="216" fontId="48" fillId="0" borderId="0"/>
    <xf numFmtId="217" fontId="48" fillId="0" borderId="0"/>
    <xf numFmtId="215" fontId="48" fillId="0" borderId="4"/>
    <xf numFmtId="216" fontId="48" fillId="0" borderId="4"/>
    <xf numFmtId="217" fontId="48" fillId="0" borderId="4"/>
    <xf numFmtId="218" fontId="48" fillId="0" borderId="0"/>
    <xf numFmtId="219" fontId="48" fillId="0" borderId="0"/>
    <xf numFmtId="220" fontId="48" fillId="0" borderId="0"/>
    <xf numFmtId="218" fontId="48" fillId="0" borderId="4"/>
    <xf numFmtId="219" fontId="48" fillId="0" borderId="4"/>
    <xf numFmtId="220" fontId="48" fillId="0" borderId="4"/>
    <xf numFmtId="221" fontId="48" fillId="0" borderId="0">
      <alignment horizontal="right"/>
      <protection locked="0"/>
    </xf>
    <xf numFmtId="222" fontId="48" fillId="0" borderId="0">
      <alignment horizontal="right"/>
      <protection locked="0"/>
    </xf>
    <xf numFmtId="223" fontId="48" fillId="0" borderId="0"/>
    <xf numFmtId="224" fontId="48" fillId="0" borderId="0"/>
    <xf numFmtId="225" fontId="48" fillId="0" borderId="0"/>
    <xf numFmtId="223" fontId="48" fillId="0" borderId="4"/>
    <xf numFmtId="226" fontId="48" fillId="0" borderId="4"/>
    <xf numFmtId="225" fontId="48" fillId="0" borderId="4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1" fillId="37" borderId="0" applyNumberFormat="0" applyFont="0" applyBorder="0" applyAlignment="0">
      <alignment horizontal="center"/>
    </xf>
    <xf numFmtId="0" fontId="72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0" applyFill="0" applyBorder="0" applyProtection="0">
      <alignment horizontal="center"/>
      <protection locked="0"/>
    </xf>
    <xf numFmtId="0" fontId="76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7" fillId="0" borderId="0" applyAlignment="0"/>
    <xf numFmtId="0" fontId="77" fillId="0" borderId="0" applyAlignment="0"/>
    <xf numFmtId="0" fontId="77" fillId="0" borderId="0" applyAlignment="0"/>
    <xf numFmtId="0" fontId="77" fillId="0" borderId="0" applyAlignment="0"/>
    <xf numFmtId="227" fontId="78" fillId="0" borderId="0" applyFill="0" applyBorder="0">
      <alignment vertical="top"/>
    </xf>
    <xf numFmtId="0" fontId="50" fillId="0" borderId="0">
      <alignment horizontal="left"/>
    </xf>
    <xf numFmtId="0" fontId="79" fillId="0" borderId="0" applyNumberFormat="0" applyFill="0" applyBorder="0" applyProtection="0">
      <alignment horizontal="right"/>
    </xf>
    <xf numFmtId="0" fontId="80" fillId="0" borderId="0" applyNumberFormat="0" applyFill="0" applyBorder="0" applyProtection="0">
      <alignment wrapText="1"/>
    </xf>
    <xf numFmtId="0" fontId="81" fillId="0" borderId="0" applyNumberFormat="0" applyFill="0" applyBorder="0" applyProtection="0">
      <alignment horizontal="center" wrapText="1"/>
    </xf>
    <xf numFmtId="0" fontId="82" fillId="39" borderId="0"/>
    <xf numFmtId="228" fontId="83" fillId="0" borderId="0" applyFont="0" applyFill="0" applyBorder="0" applyAlignment="0" applyProtection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167" fontId="51" fillId="0" borderId="0"/>
    <xf numFmtId="40" fontId="85" fillId="0" borderId="0" applyFont="0" applyFill="0" applyBorder="0" applyAlignment="0" applyProtection="0">
      <alignment horizontal="center"/>
    </xf>
    <xf numFmtId="230" fontId="16" fillId="0" borderId="0" applyFont="0" applyFill="0" applyBorder="0" applyAlignment="0" applyProtection="0">
      <alignment horizontal="center"/>
    </xf>
    <xf numFmtId="231" fontId="86" fillId="0" borderId="0" applyFont="0" applyFill="0" applyBorder="0" applyAlignment="0" applyProtection="0">
      <alignment horizontal="right"/>
    </xf>
    <xf numFmtId="232" fontId="86" fillId="0" borderId="0" applyFont="0" applyFill="0" applyBorder="0" applyAlignment="0" applyProtection="0"/>
    <xf numFmtId="233" fontId="53" fillId="0" borderId="0" applyFont="0" applyFill="0" applyBorder="0" applyAlignment="0" applyProtection="0"/>
    <xf numFmtId="234" fontId="87" fillId="0" borderId="0" applyFont="0" applyFill="0" applyBorder="0" applyAlignment="0" applyProtection="0"/>
    <xf numFmtId="235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7" fontId="88" fillId="40" borderId="0" applyFill="0" applyBorder="0" applyAlignment="0">
      <protection locked="0"/>
    </xf>
    <xf numFmtId="237" fontId="64" fillId="0" borderId="0" applyFill="0" applyBorder="0" applyAlignment="0">
      <protection locked="0"/>
    </xf>
    <xf numFmtId="199" fontId="16" fillId="0" borderId="0"/>
    <xf numFmtId="167" fontId="89" fillId="0" borderId="0" applyFont="0" applyFill="0" applyBorder="0" applyAlignment="0" applyProtection="0"/>
    <xf numFmtId="3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2" fillId="0" borderId="0"/>
    <xf numFmtId="0" fontId="5" fillId="0" borderId="0"/>
    <xf numFmtId="0" fontId="5" fillId="0" borderId="0"/>
    <xf numFmtId="0" fontId="5" fillId="41" borderId="19" applyNumberFormat="0" applyFont="0" applyAlignment="0" applyProtection="0"/>
    <xf numFmtId="0" fontId="90" fillId="42" borderId="0">
      <alignment vertical="center"/>
    </xf>
    <xf numFmtId="238" fontId="91" fillId="24" borderId="0">
      <alignment horizontal="left"/>
    </xf>
    <xf numFmtId="0" fontId="92" fillId="0" borderId="0" applyFill="0" applyBorder="0" applyAlignment="0" applyProtection="0">
      <protection locked="0"/>
    </xf>
    <xf numFmtId="213" fontId="67" fillId="35" borderId="0">
      <alignment horizontal="right"/>
    </xf>
    <xf numFmtId="37" fontId="93" fillId="43" borderId="11">
      <alignment horizontal="right"/>
    </xf>
    <xf numFmtId="213" fontId="94" fillId="44" borderId="0">
      <alignment horizontal="left"/>
    </xf>
    <xf numFmtId="2" fontId="16" fillId="31" borderId="0"/>
    <xf numFmtId="0" fontId="95" fillId="0" borderId="0">
      <alignment horizontal="left"/>
    </xf>
    <xf numFmtId="0" fontId="15" fillId="0" borderId="0"/>
    <xf numFmtId="0" fontId="96" fillId="0" borderId="0">
      <alignment horizontal="left"/>
    </xf>
    <xf numFmtId="0" fontId="50" fillId="0" borderId="0">
      <alignment horizontal="left"/>
    </xf>
    <xf numFmtId="239" fontId="97" fillId="0" borderId="0" applyFont="0" applyFill="0" applyBorder="0" applyAlignment="0" applyProtection="0"/>
    <xf numFmtId="240" fontId="16" fillId="0" borderId="0" applyFont="0" applyFill="0" applyBorder="0" applyAlignment="0" applyProtection="0"/>
    <xf numFmtId="8" fontId="64" fillId="0" borderId="0" applyBorder="0"/>
    <xf numFmtId="241" fontId="16" fillId="0" borderId="0" applyFont="0" applyFill="0" applyBorder="0" applyAlignment="0" applyProtection="0"/>
    <xf numFmtId="242" fontId="86" fillId="0" borderId="0" applyFont="0" applyFill="0" applyBorder="0" applyAlignment="0" applyProtection="0">
      <alignment horizontal="right"/>
    </xf>
    <xf numFmtId="243" fontId="87" fillId="0" borderId="0" applyFont="0" applyFill="0" applyBorder="0" applyAlignment="0" applyProtection="0"/>
    <xf numFmtId="244" fontId="87" fillId="0" borderId="0" applyFont="0" applyFill="0" applyBorder="0" applyAlignment="0" applyProtection="0"/>
    <xf numFmtId="245" fontId="87" fillId="0" borderId="0" applyFont="0" applyFill="0" applyBorder="0" applyAlignment="0" applyProtection="0"/>
    <xf numFmtId="246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247" fontId="86" fillId="0" borderId="0" applyFont="0" applyFill="0" applyBorder="0" applyAlignment="0" applyProtection="0">
      <alignment horizontal="right"/>
    </xf>
    <xf numFmtId="248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166" fontId="98" fillId="0" borderId="0" applyFill="0" applyBorder="0">
      <alignment horizontal="right"/>
    </xf>
    <xf numFmtId="0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251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53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5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5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57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20" applyNumberFormat="0">
      <alignment vertical="center"/>
    </xf>
    <xf numFmtId="204" fontId="56" fillId="29" borderId="0"/>
    <xf numFmtId="270" fontId="5" fillId="0" borderId="0"/>
    <xf numFmtId="0" fontId="99" fillId="15" borderId="5" applyNumberFormat="0" applyAlignment="0" applyProtection="0"/>
    <xf numFmtId="0" fontId="100" fillId="36" borderId="21" applyNumberFormat="0" applyAlignment="0" applyProtection="0"/>
    <xf numFmtId="215" fontId="48" fillId="24" borderId="22">
      <protection locked="0"/>
    </xf>
    <xf numFmtId="216" fontId="48" fillId="24" borderId="22">
      <protection locked="0"/>
    </xf>
    <xf numFmtId="217" fontId="48" fillId="24" borderId="22">
      <protection locked="0"/>
    </xf>
    <xf numFmtId="271" fontId="48" fillId="24" borderId="22">
      <protection locked="0"/>
    </xf>
    <xf numFmtId="272" fontId="48" fillId="24" borderId="22">
      <protection locked="0"/>
    </xf>
    <xf numFmtId="273" fontId="48" fillId="24" borderId="22">
      <protection locked="0"/>
    </xf>
    <xf numFmtId="218" fontId="48" fillId="24" borderId="22">
      <protection locked="0"/>
    </xf>
    <xf numFmtId="221" fontId="48" fillId="45" borderId="22">
      <alignment horizontal="right"/>
      <protection locked="0"/>
    </xf>
    <xf numFmtId="222" fontId="48" fillId="45" borderId="22">
      <alignment horizontal="right"/>
      <protection locked="0"/>
    </xf>
    <xf numFmtId="42" fontId="101" fillId="0" borderId="0" applyNumberFormat="0" applyFill="0" applyBorder="0" applyAlignment="0"/>
    <xf numFmtId="0" fontId="48" fillId="31" borderId="22">
      <alignment horizontal="left"/>
      <protection locked="0"/>
    </xf>
    <xf numFmtId="49" fontId="48" fillId="30" borderId="22">
      <alignment horizontal="left" vertical="top" wrapText="1"/>
      <protection locked="0"/>
    </xf>
    <xf numFmtId="223" fontId="48" fillId="24" borderId="22">
      <protection locked="0"/>
    </xf>
    <xf numFmtId="226" fontId="48" fillId="24" borderId="22">
      <protection locked="0"/>
    </xf>
    <xf numFmtId="225" fontId="48" fillId="24" borderId="22">
      <protection locked="0"/>
    </xf>
    <xf numFmtId="49" fontId="48" fillId="30" borderId="22">
      <alignment horizontal="left"/>
      <protection locked="0"/>
    </xf>
    <xf numFmtId="238" fontId="48" fillId="24" borderId="22">
      <alignment horizontal="left" indent="1"/>
      <protection locked="0"/>
    </xf>
    <xf numFmtId="0" fontId="21" fillId="9" borderId="0" applyNumberFormat="0" applyFont="0" applyBorder="0" applyAlignment="0" applyProtection="0">
      <protection locked="0"/>
    </xf>
    <xf numFmtId="274" fontId="102" fillId="0" borderId="0">
      <protection locked="0"/>
    </xf>
    <xf numFmtId="275" fontId="20" fillId="0" borderId="0" applyFont="0" applyFill="0" applyBorder="0" applyAlignment="0" applyProtection="0"/>
    <xf numFmtId="17" fontId="103" fillId="0" borderId="0" applyFill="0" applyBorder="0">
      <alignment horizontal="right"/>
    </xf>
    <xf numFmtId="276" fontId="20" fillId="0" borderId="0" applyFont="0" applyFill="0" applyBorder="0" applyAlignment="0" applyProtection="0"/>
    <xf numFmtId="277" fontId="86" fillId="0" borderId="0" applyFont="0" applyFill="0" applyBorder="0" applyAlignment="0" applyProtection="0"/>
    <xf numFmtId="278" fontId="5" fillId="0" borderId="0" applyFont="0" applyFill="0" applyBorder="0" applyProtection="0">
      <alignment horizontal="right"/>
    </xf>
    <xf numFmtId="14" fontId="10" fillId="0" borderId="0"/>
    <xf numFmtId="42" fontId="104" fillId="0" borderId="0"/>
    <xf numFmtId="279" fontId="104" fillId="0" borderId="0"/>
    <xf numFmtId="167" fontId="105" fillId="0" borderId="0"/>
    <xf numFmtId="39" fontId="106" fillId="0" borderId="0"/>
    <xf numFmtId="0" fontId="50" fillId="0" borderId="0">
      <alignment horizontal="left"/>
    </xf>
    <xf numFmtId="28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" fillId="0" borderId="0">
      <protection locked="0"/>
    </xf>
    <xf numFmtId="0" fontId="107" fillId="0" borderId="0">
      <protection locked="0"/>
    </xf>
    <xf numFmtId="0" fontId="5" fillId="0" borderId="0">
      <protection locked="0"/>
    </xf>
    <xf numFmtId="0" fontId="17" fillId="0" borderId="0" applyNumberFormat="0" applyFill="0" applyBorder="0" applyAlignment="0" applyProtection="0"/>
    <xf numFmtId="0" fontId="108" fillId="12" borderId="0" applyNumberFormat="0" applyBorder="0" applyAlignment="0" applyProtection="0"/>
    <xf numFmtId="166" fontId="60" fillId="0" borderId="0"/>
    <xf numFmtId="42" fontId="20" fillId="0" borderId="0"/>
    <xf numFmtId="42" fontId="16" fillId="0" borderId="0" applyFill="0" applyBorder="0" applyAlignment="0" applyProtection="0"/>
    <xf numFmtId="281" fontId="86" fillId="0" borderId="23" applyNumberFormat="0" applyFont="0" applyFill="0" applyAlignment="0" applyProtection="0"/>
    <xf numFmtId="44" fontId="109" fillId="0" borderId="0" applyFill="0" applyBorder="0" applyAlignment="0" applyProtection="0"/>
    <xf numFmtId="3" fontId="21" fillId="0" borderId="4" applyNumberFormat="0" applyBorder="0"/>
    <xf numFmtId="3" fontId="21" fillId="0" borderId="4" applyNumberFormat="0" applyBorder="0"/>
    <xf numFmtId="0" fontId="11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6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3" fillId="0" borderId="0" applyFont="0" applyFill="0" applyBorder="0" applyAlignment="0" applyProtection="0"/>
    <xf numFmtId="284" fontId="23" fillId="0" borderId="0" applyFont="0" applyFill="0" applyBorder="0" applyAlignment="0" applyProtection="0"/>
    <xf numFmtId="28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2" fontId="113" fillId="0" borderId="0" applyFont="0" applyFill="0" applyBorder="0" applyAlignment="0" applyProtection="0"/>
    <xf numFmtId="285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4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284" fontId="23" fillId="0" borderId="0" applyFont="0" applyFill="0" applyBorder="0" applyAlignment="0" applyProtection="0"/>
    <xf numFmtId="286" fontId="113" fillId="0" borderId="0" applyFont="0" applyFill="0" applyBorder="0" applyAlignment="0" applyProtection="0"/>
    <xf numFmtId="40" fontId="10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6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3" fillId="0" borderId="0" applyFont="0" applyFill="0" applyBorder="0" applyAlignment="0" applyProtection="0"/>
    <xf numFmtId="0" fontId="23" fillId="0" borderId="0" applyFont="0" applyFill="0" applyBorder="0" applyAlignment="0" applyProtection="0"/>
    <xf numFmtId="28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7" fontId="113" fillId="0" borderId="0" applyFont="0" applyFill="0" applyBorder="0" applyAlignment="0" applyProtection="0"/>
    <xf numFmtId="289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43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4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210" fontId="23" fillId="0" borderId="0" applyFont="0" applyFill="0" applyBorder="0" applyAlignment="0" applyProtection="0"/>
    <xf numFmtId="290" fontId="113" fillId="0" borderId="0" applyFont="0" applyFill="0" applyBorder="0" applyAlignment="0" applyProtection="0"/>
    <xf numFmtId="204" fontId="56" fillId="46" borderId="0"/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11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" fillId="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1" fontId="118" fillId="0" borderId="0" applyFon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20" fillId="15" borderId="5" applyNumberFormat="0" applyAlignment="0" applyProtection="0"/>
    <xf numFmtId="0" fontId="120" fillId="15" borderId="5" applyNumberFormat="0" applyAlignment="0" applyProtection="0"/>
    <xf numFmtId="0" fontId="119" fillId="15" borderId="5" applyNumberFormat="0" applyAlignment="0" applyProtection="0"/>
    <xf numFmtId="0" fontId="121" fillId="0" borderId="0">
      <alignment horizontal="center"/>
    </xf>
    <xf numFmtId="0" fontId="122" fillId="0" borderId="0"/>
    <xf numFmtId="166" fontId="122" fillId="0" borderId="0"/>
    <xf numFmtId="167" fontId="122" fillId="0" borderId="0"/>
    <xf numFmtId="0" fontId="70" fillId="0" borderId="0"/>
    <xf numFmtId="0" fontId="123" fillId="0" borderId="0"/>
    <xf numFmtId="292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7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9" fontId="124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6" fillId="0" borderId="0" applyNumberFormat="0" applyFill="0" applyBorder="0" applyProtection="0">
      <alignment horizontal="center" vertical="top"/>
    </xf>
    <xf numFmtId="300" fontId="126" fillId="0" borderId="0" applyBorder="0">
      <alignment horizontal="right" vertical="top"/>
    </xf>
    <xf numFmtId="301" fontId="26" fillId="0" borderId="0" applyBorder="0">
      <alignment horizontal="right" vertical="top"/>
    </xf>
    <xf numFmtId="301" fontId="126" fillId="0" borderId="0" applyBorder="0">
      <alignment horizontal="right" vertical="top"/>
    </xf>
    <xf numFmtId="302" fontId="26" fillId="0" borderId="0" applyFill="0" applyBorder="0">
      <alignment horizontal="right" vertical="top"/>
    </xf>
    <xf numFmtId="303" fontId="127" fillId="0" borderId="0" applyFill="0">
      <alignment horizontal="right" vertical="top"/>
    </xf>
    <xf numFmtId="304" fontId="26" fillId="0" borderId="0" applyFill="0" applyBorder="0">
      <alignment horizontal="right" vertical="top"/>
    </xf>
    <xf numFmtId="305" fontId="26" fillId="0" borderId="0" applyFill="0" applyBorder="0">
      <alignment horizontal="right" vertical="top"/>
    </xf>
    <xf numFmtId="0" fontId="128" fillId="0" borderId="0">
      <alignment horizontal="left"/>
    </xf>
    <xf numFmtId="0" fontId="128" fillId="0" borderId="10">
      <alignment horizontal="right" wrapText="1"/>
    </xf>
    <xf numFmtId="186" fontId="128" fillId="0" borderId="10">
      <alignment horizontal="right"/>
    </xf>
    <xf numFmtId="186" fontId="129" fillId="0" borderId="24">
      <alignment horizontal="right" wrapText="1"/>
    </xf>
    <xf numFmtId="186" fontId="129" fillId="0" borderId="24">
      <alignment horizontal="right" wrapText="1"/>
    </xf>
    <xf numFmtId="194" fontId="38" fillId="0" borderId="10">
      <alignment horizontal="left"/>
    </xf>
    <xf numFmtId="0" fontId="130" fillId="0" borderId="0">
      <alignment vertical="center"/>
    </xf>
    <xf numFmtId="306" fontId="130" fillId="0" borderId="0">
      <alignment horizontal="left" vertical="center"/>
    </xf>
    <xf numFmtId="307" fontId="131" fillId="0" borderId="0">
      <alignment vertical="center"/>
    </xf>
    <xf numFmtId="0" fontId="92" fillId="0" borderId="0">
      <alignment vertical="center"/>
    </xf>
    <xf numFmtId="194" fontId="38" fillId="0" borderId="10">
      <alignment horizontal="left"/>
    </xf>
    <xf numFmtId="194" fontId="38" fillId="0" borderId="10">
      <alignment horizontal="left"/>
    </xf>
    <xf numFmtId="194" fontId="132" fillId="0" borderId="24">
      <alignment horizontal="left"/>
    </xf>
    <xf numFmtId="194" fontId="132" fillId="0" borderId="24">
      <alignment horizontal="left"/>
    </xf>
    <xf numFmtId="194" fontId="133" fillId="0" borderId="0" applyFill="0" applyBorder="0">
      <alignment vertical="top"/>
    </xf>
    <xf numFmtId="194" fontId="134" fillId="0" borderId="0" applyFill="0" applyBorder="0" applyProtection="0">
      <alignment vertical="top"/>
    </xf>
    <xf numFmtId="194" fontId="135" fillId="0" borderId="0">
      <alignment vertical="top"/>
    </xf>
    <xf numFmtId="194" fontId="26" fillId="0" borderId="0">
      <alignment horizontal="center"/>
    </xf>
    <xf numFmtId="194" fontId="136" fillId="0" borderId="10">
      <alignment horizontal="center"/>
    </xf>
    <xf numFmtId="194" fontId="136" fillId="0" borderId="10">
      <alignment horizontal="center"/>
    </xf>
    <xf numFmtId="194" fontId="137" fillId="0" borderId="24">
      <alignment horizontal="center"/>
    </xf>
    <xf numFmtId="194" fontId="137" fillId="0" borderId="24">
      <alignment horizontal="center"/>
    </xf>
    <xf numFmtId="41" fontId="26" fillId="0" borderId="10" applyFill="0" applyBorder="0" applyProtection="0">
      <alignment horizontal="right" vertical="top"/>
    </xf>
    <xf numFmtId="41" fontId="26" fillId="0" borderId="24" applyFill="0" applyBorder="0" applyProtection="0">
      <alignment horizontal="right" vertical="top"/>
    </xf>
    <xf numFmtId="41" fontId="20" fillId="0" borderId="0" applyFill="0" applyBorder="0" applyAlignment="0" applyProtection="0">
      <alignment horizontal="right" vertical="top"/>
    </xf>
    <xf numFmtId="306" fontId="52" fillId="0" borderId="0">
      <alignment horizontal="left" vertical="center"/>
    </xf>
    <xf numFmtId="194" fontId="52" fillId="0" borderId="0"/>
    <xf numFmtId="194" fontId="138" fillId="0" borderId="0"/>
    <xf numFmtId="194" fontId="139" fillId="0" borderId="0"/>
    <xf numFmtId="194" fontId="139" fillId="0" borderId="0"/>
    <xf numFmtId="194" fontId="140" fillId="0" borderId="0"/>
    <xf numFmtId="194" fontId="5" fillId="0" borderId="0"/>
    <xf numFmtId="194" fontId="141" fillId="0" borderId="0">
      <alignment horizontal="left" vertical="top"/>
    </xf>
    <xf numFmtId="194" fontId="141" fillId="0" borderId="0">
      <alignment horizontal="left" vertical="top"/>
    </xf>
    <xf numFmtId="194" fontId="142" fillId="0" borderId="0">
      <alignment horizontal="left" vertical="top"/>
    </xf>
    <xf numFmtId="0" fontId="26" fillId="0" borderId="0" applyFill="0" applyBorder="0">
      <alignment horizontal="left" vertical="top" wrapText="1"/>
    </xf>
    <xf numFmtId="0" fontId="127" fillId="0" borderId="0">
      <alignment horizontal="left" vertical="top" wrapText="1"/>
    </xf>
    <xf numFmtId="0" fontId="143" fillId="0" borderId="0">
      <alignment horizontal="left" vertical="top" wrapText="1"/>
    </xf>
    <xf numFmtId="0" fontId="126" fillId="0" borderId="0">
      <alignment horizontal="left" vertical="top" wrapText="1"/>
    </xf>
    <xf numFmtId="308" fontId="5" fillId="47" borderId="0">
      <alignment horizontal="right" vertical="center"/>
    </xf>
    <xf numFmtId="309" fontId="76" fillId="0" borderId="0" applyBorder="0"/>
    <xf numFmtId="204" fontId="56" fillId="31" borderId="0"/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45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11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12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74" fontId="102" fillId="0" borderId="0">
      <protection locked="0"/>
    </xf>
    <xf numFmtId="204" fontId="16" fillId="0" borderId="0" applyFill="0" applyBorder="0">
      <alignment horizontal="right"/>
    </xf>
    <xf numFmtId="0" fontId="146" fillId="0" borderId="0">
      <alignment horizontal="left"/>
    </xf>
    <xf numFmtId="0" fontId="147" fillId="0" borderId="0">
      <alignment horizontal="left"/>
    </xf>
    <xf numFmtId="0" fontId="148" fillId="0" borderId="0">
      <alignment horizontal="left"/>
    </xf>
    <xf numFmtId="0" fontId="148" fillId="0" borderId="0" applyNumberFormat="0" applyFill="0" applyBorder="0" applyProtection="0">
      <alignment horizontal="left"/>
    </xf>
    <xf numFmtId="0" fontId="148" fillId="0" borderId="0">
      <alignment horizontal="left"/>
    </xf>
    <xf numFmtId="213" fontId="149" fillId="48" borderId="0"/>
    <xf numFmtId="214" fontId="149" fillId="48" borderId="0"/>
    <xf numFmtId="313" fontId="53" fillId="0" borderId="0">
      <alignment horizontal="right"/>
    </xf>
    <xf numFmtId="213" fontId="68" fillId="49" borderId="0">
      <alignment horizontal="right"/>
    </xf>
    <xf numFmtId="0" fontId="150" fillId="50" borderId="0"/>
    <xf numFmtId="3" fontId="151" fillId="51" borderId="11">
      <alignment horizontal="right" vertical="center"/>
    </xf>
    <xf numFmtId="1" fontId="16" fillId="35" borderId="11"/>
    <xf numFmtId="314" fontId="152" fillId="0" borderId="0"/>
    <xf numFmtId="204" fontId="56" fillId="0" borderId="0"/>
    <xf numFmtId="0" fontId="50" fillId="0" borderId="0">
      <alignment horizontal="left"/>
    </xf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" fontId="153" fillId="0" borderId="0"/>
    <xf numFmtId="315" fontId="154" fillId="0" borderId="0"/>
    <xf numFmtId="38" fontId="21" fillId="7" borderId="0" applyNumberFormat="0" applyBorder="0" applyAlignment="0" applyProtection="0"/>
    <xf numFmtId="0" fontId="56" fillId="0" borderId="0" applyBorder="0">
      <alignment horizontal="left"/>
    </xf>
    <xf numFmtId="278" fontId="16" fillId="52" borderId="11" applyNumberFormat="0" applyFont="0" applyAlignment="0"/>
    <xf numFmtId="316" fontId="86" fillId="0" borderId="0" applyFont="0" applyFill="0" applyBorder="0" applyAlignment="0" applyProtection="0">
      <alignment horizontal="right"/>
    </xf>
    <xf numFmtId="317" fontId="56" fillId="0" borderId="0"/>
    <xf numFmtId="0" fontId="103" fillId="0" borderId="0"/>
    <xf numFmtId="0" fontId="155" fillId="0" borderId="0">
      <alignment horizontal="left"/>
    </xf>
    <xf numFmtId="0" fontId="156" fillId="0" borderId="0" applyProtection="0">
      <alignment horizontal="right" vertical="top"/>
    </xf>
    <xf numFmtId="0" fontId="80" fillId="0" borderId="25" applyNumberFormat="0" applyAlignment="0" applyProtection="0">
      <alignment horizontal="left" vertical="center"/>
    </xf>
    <xf numFmtId="0" fontId="80" fillId="0" borderId="26">
      <alignment horizontal="left" vertical="center"/>
    </xf>
    <xf numFmtId="0" fontId="157" fillId="0" borderId="0"/>
    <xf numFmtId="0" fontId="158" fillId="0" borderId="0">
      <alignment horizontal="centerContinuous" vertical="center"/>
    </xf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0" fillId="0" borderId="0">
      <alignment horizontal="left"/>
    </xf>
    <xf numFmtId="0" fontId="161" fillId="0" borderId="28">
      <alignment horizontal="left" vertical="top"/>
    </xf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3" fillId="0" borderId="0">
      <alignment horizontal="left"/>
    </xf>
    <xf numFmtId="0" fontId="164" fillId="0" borderId="28">
      <alignment horizontal="left" vertical="top"/>
    </xf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65" fillId="0" borderId="0">
      <alignment horizontal="left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5" fillId="0" borderId="0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274" fontId="166" fillId="0" borderId="0">
      <protection locked="0"/>
    </xf>
    <xf numFmtId="274" fontId="166" fillId="0" borderId="0">
      <protection locked="0"/>
    </xf>
    <xf numFmtId="168" fontId="167" fillId="0" borderId="0">
      <alignment horizontal="left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68" fontId="169" fillId="0" borderId="0" applyNumberFormat="0" applyFill="0" applyBorder="0" applyAlignment="0" applyProtection="0">
      <alignment horizontal="center" vertical="top" wrapText="1"/>
    </xf>
    <xf numFmtId="168" fontId="170" fillId="0" borderId="0" applyNumberFormat="0" applyFill="0" applyBorder="0" applyAlignment="0" applyProtection="0"/>
    <xf numFmtId="0" fontId="171" fillId="53" borderId="0" applyNumberFormat="0" applyBorder="0" applyAlignment="0" applyProtection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/>
    <xf numFmtId="0" fontId="17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49" fontId="56" fillId="0" borderId="0">
      <alignment horizontal="left"/>
    </xf>
    <xf numFmtId="49" fontId="177" fillId="0" borderId="0">
      <alignment horizontal="left"/>
    </xf>
    <xf numFmtId="1" fontId="23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6" fillId="0" borderId="0"/>
    <xf numFmtId="254" fontId="23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76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13" fontId="67" fillId="29" borderId="0"/>
    <xf numFmtId="318" fontId="51" fillId="0" borderId="0" applyFill="0" applyBorder="0">
      <alignment vertical="top"/>
    </xf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" fillId="0" borderId="0" applyNumberFormat="0" applyFill="0" applyBorder="0" applyAlignment="0" applyProtection="0"/>
    <xf numFmtId="0" fontId="119" fillId="15" borderId="5" applyNumberFormat="0" applyAlignment="0" applyProtection="0"/>
    <xf numFmtId="214" fontId="180" fillId="9" borderId="0"/>
    <xf numFmtId="10" fontId="21" fillId="52" borderId="11" applyNumberFormat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167" fontId="181" fillId="54" borderId="0"/>
    <xf numFmtId="0" fontId="182" fillId="0" borderId="31"/>
    <xf numFmtId="9" fontId="183" fillId="0" borderId="31" applyFill="0" applyAlignment="0" applyProtection="0"/>
    <xf numFmtId="0" fontId="184" fillId="0" borderId="31"/>
    <xf numFmtId="37" fontId="105" fillId="7" borderId="0" applyFont="0" applyBorder="0" applyProtection="0"/>
    <xf numFmtId="278" fontId="16" fillId="52" borderId="0" applyNumberFormat="0" applyFont="0" applyBorder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319" fontId="185" fillId="0" borderId="0"/>
    <xf numFmtId="320" fontId="185" fillId="0" borderId="0"/>
    <xf numFmtId="0" fontId="186" fillId="55" borderId="0" applyNumberFormat="0" applyBorder="0" applyProtection="0"/>
    <xf numFmtId="0" fontId="187" fillId="56" borderId="0" applyNumberFormat="0"/>
    <xf numFmtId="0" fontId="57" fillId="11" borderId="0" applyNumberFormat="0" applyBorder="0" applyAlignment="0" applyProtection="0"/>
    <xf numFmtId="0" fontId="188" fillId="42" borderId="0">
      <alignment vertical="center"/>
    </xf>
    <xf numFmtId="321" fontId="189" fillId="0" borderId="32">
      <alignment horizontal="center"/>
    </xf>
    <xf numFmtId="0" fontId="190" fillId="0" borderId="0"/>
    <xf numFmtId="0" fontId="190" fillId="0" borderId="0" applyAlignment="0"/>
    <xf numFmtId="19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8" fontId="21" fillId="0" borderId="0" applyNumberFormat="0" applyProtection="0">
      <alignment horizontal="left" vertical="top" wrapText="1"/>
    </xf>
    <xf numFmtId="322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16" fillId="0" borderId="0" applyFont="0" applyFill="0" applyBorder="0" applyAlignment="0" applyProtection="0"/>
    <xf numFmtId="0" fontId="191" fillId="0" borderId="18" applyNumberFormat="0" applyFill="0" applyAlignment="0" applyProtection="0"/>
    <xf numFmtId="0" fontId="192" fillId="38" borderId="17" applyNumberFormat="0" applyAlignment="0" applyProtection="0"/>
    <xf numFmtId="1" fontId="193" fillId="1" borderId="33"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38" fontId="195" fillId="0" borderId="0"/>
    <xf numFmtId="38" fontId="196" fillId="0" borderId="0"/>
    <xf numFmtId="38" fontId="197" fillId="0" borderId="0"/>
    <xf numFmtId="38" fontId="198" fillId="0" borderId="0"/>
    <xf numFmtId="0" fontId="53" fillId="0" borderId="0"/>
    <xf numFmtId="0" fontId="53" fillId="0" borderId="0"/>
    <xf numFmtId="251" fontId="26" fillId="7" borderId="0" applyFont="0"/>
    <xf numFmtId="0" fontId="48" fillId="0" borderId="0"/>
    <xf numFmtId="0" fontId="199" fillId="0" borderId="0"/>
    <xf numFmtId="0" fontId="200" fillId="0" borderId="0">
      <alignment horizontal="center"/>
    </xf>
    <xf numFmtId="323" fontId="201" fillId="0" borderId="0" applyNumberFormat="0" applyFill="0" applyBorder="0" applyAlignment="0" applyProtection="0"/>
    <xf numFmtId="0" fontId="21" fillId="0" borderId="0" applyNumberFormat="0" applyFill="0" applyBorder="0" applyProtection="0">
      <alignment horizontal="left"/>
    </xf>
    <xf numFmtId="0" fontId="202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04" fillId="0" borderId="0" applyNumberFormat="0" applyFill="0" applyBorder="0" applyAlignment="0" applyProtection="0">
      <alignment horizontal="right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167" fontId="5" fillId="57" borderId="0"/>
    <xf numFmtId="0" fontId="205" fillId="0" borderId="0"/>
    <xf numFmtId="0" fontId="5" fillId="58" borderId="0" applyNumberFormat="0" applyFont="0" applyBorder="0" applyAlignment="0"/>
    <xf numFmtId="324" fontId="5" fillId="59" borderId="34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14" fontId="189" fillId="0" borderId="32">
      <alignment horizontal="center"/>
    </xf>
    <xf numFmtId="0" fontId="50" fillId="0" borderId="0">
      <alignment horizontal="left"/>
    </xf>
    <xf numFmtId="325" fontId="189" fillId="0" borderId="32"/>
    <xf numFmtId="40" fontId="123" fillId="0" borderId="0" applyFont="0" applyFill="0" applyBorder="0" applyAlignment="0" applyProtection="0"/>
    <xf numFmtId="201" fontId="1" fillId="0" borderId="0" applyFont="0" applyFill="0" applyBorder="0" applyAlignment="0" applyProtection="0"/>
    <xf numFmtId="2" fontId="207" fillId="0" borderId="0" applyFont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6" fillId="0" borderId="0" applyFont="0" applyFill="0" applyBorder="0" applyAlignment="0" applyProtection="0"/>
    <xf numFmtId="23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236" fontId="76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3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36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34" fontId="5" fillId="0" borderId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8" fillId="0" borderId="0" applyFont="0" applyFill="0" applyBorder="0" applyAlignment="0" applyProtection="0"/>
    <xf numFmtId="165" fontId="123" fillId="0" borderId="0" applyFont="0" applyFill="0" applyBorder="0" applyAlignment="0" applyProtection="0"/>
    <xf numFmtId="326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1" fillId="0" borderId="0" applyFont="0" applyFill="0" applyBorder="0" applyAlignment="0" applyProtection="0"/>
    <xf numFmtId="338" fontId="5" fillId="0" borderId="0" applyFont="0" applyFill="0" applyBorder="0" applyAlignment="0" applyProtection="0"/>
    <xf numFmtId="339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40" fontId="5" fillId="0" borderId="0" applyFont="0" applyFill="0" applyBorder="0" applyAlignment="0" applyProtection="0"/>
    <xf numFmtId="3" fontId="17" fillId="0" borderId="0"/>
    <xf numFmtId="0" fontId="5" fillId="0" borderId="15"/>
    <xf numFmtId="3" fontId="17" fillId="0" borderId="0"/>
    <xf numFmtId="341" fontId="209" fillId="0" borderId="0" applyFont="0" applyFill="0" applyBorder="0" applyAlignment="0" applyProtection="0"/>
    <xf numFmtId="342" fontId="20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0" fontId="5" fillId="0" borderId="0">
      <protection locked="0"/>
    </xf>
    <xf numFmtId="347" fontId="107" fillId="0" borderId="0">
      <protection locked="0"/>
    </xf>
    <xf numFmtId="0" fontId="5" fillId="0" borderId="0">
      <protection locked="0"/>
    </xf>
    <xf numFmtId="348" fontId="5" fillId="0" borderId="0" applyFont="0" applyFill="0" applyBorder="0" applyAlignment="0" applyProtection="0"/>
    <xf numFmtId="4" fontId="56" fillId="0" borderId="0" applyFont="0" applyAlignment="0">
      <alignment horizontal="center"/>
    </xf>
    <xf numFmtId="3" fontId="210" fillId="0" borderId="0" applyNumberFormat="0">
      <alignment horizontal="right"/>
    </xf>
    <xf numFmtId="349" fontId="86" fillId="0" borderId="0" applyFont="0" applyFill="0" applyBorder="0" applyProtection="0">
      <alignment horizontal="right"/>
    </xf>
    <xf numFmtId="350" fontId="16" fillId="0" borderId="0" applyFill="0" applyBorder="0" applyProtection="0">
      <alignment horizontal="right"/>
    </xf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2" fillId="54" borderId="0" applyNumberFormat="0" applyFont="0" applyBorder="0" applyAlignment="0">
      <protection hidden="1"/>
    </xf>
    <xf numFmtId="0" fontId="213" fillId="53" borderId="0" applyAlignment="0"/>
    <xf numFmtId="0" fontId="214" fillId="60" borderId="0" applyAlignment="0"/>
    <xf numFmtId="0" fontId="215" fillId="0" borderId="0" applyAlignment="0"/>
    <xf numFmtId="351" fontId="216" fillId="0" borderId="0"/>
    <xf numFmtId="351" fontId="216" fillId="0" borderId="0"/>
    <xf numFmtId="0" fontId="216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8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08" fillId="0" borderId="0"/>
    <xf numFmtId="0" fontId="5" fillId="0" borderId="0"/>
    <xf numFmtId="0" fontId="208" fillId="0" borderId="0"/>
    <xf numFmtId="0" fontId="6" fillId="0" borderId="0"/>
    <xf numFmtId="0" fontId="5" fillId="0" borderId="0"/>
    <xf numFmtId="0" fontId="6" fillId="0" borderId="0"/>
    <xf numFmtId="0" fontId="123" fillId="0" borderId="0"/>
    <xf numFmtId="0" fontId="5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" fillId="0" borderId="0"/>
    <xf numFmtId="352" fontId="5" fillId="0" borderId="0"/>
    <xf numFmtId="353" fontId="5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217" fillId="0" borderId="0"/>
    <xf numFmtId="0" fontId="1" fillId="0" borderId="0"/>
    <xf numFmtId="0" fontId="21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354" fontId="7" fillId="0" borderId="0"/>
    <xf numFmtId="0" fontId="1" fillId="0" borderId="0"/>
    <xf numFmtId="0" fontId="5" fillId="0" borderId="0"/>
    <xf numFmtId="0" fontId="1" fillId="0" borderId="0"/>
    <xf numFmtId="354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35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6" fillId="0" borderId="0"/>
    <xf numFmtId="0" fontId="6" fillId="0" borderId="0"/>
    <xf numFmtId="0" fontId="217" fillId="0" borderId="0"/>
    <xf numFmtId="0" fontId="5" fillId="0" borderId="0"/>
    <xf numFmtId="0" fontId="6" fillId="0" borderId="0"/>
    <xf numFmtId="0" fontId="6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>
      <alignment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2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3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1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1" fontId="144" fillId="0" borderId="11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44" fillId="0" borderId="11">
      <alignment horizontal="center"/>
    </xf>
    <xf numFmtId="1" fontId="144" fillId="0" borderId="11">
      <alignment horizontal="center"/>
    </xf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76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1" fillId="0" borderId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8" fontId="220" fillId="0" borderId="0" applyFill="0" applyBorder="0" applyAlignment="0" applyProtection="0"/>
    <xf numFmtId="3" fontId="5" fillId="0" borderId="0" applyFill="0" applyBorder="0" applyAlignment="0" applyProtection="0"/>
    <xf numFmtId="3" fontId="220" fillId="0" borderId="0" applyFill="0" applyBorder="0" applyAlignment="0" applyProtection="0"/>
    <xf numFmtId="356" fontId="221" fillId="0" borderId="0" applyFill="0" applyBorder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65" fillId="12" borderId="0" applyNumberFormat="0" applyBorder="0" applyAlignment="0" applyProtection="0"/>
    <xf numFmtId="0" fontId="222" fillId="61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3" fillId="0" borderId="36" applyFill="0" applyProtection="0">
      <alignment horizontal="right" wrapText="1"/>
    </xf>
    <xf numFmtId="0" fontId="223" fillId="0" borderId="0" applyFill="0" applyProtection="0">
      <alignment wrapText="1"/>
    </xf>
    <xf numFmtId="354" fontId="224" fillId="0" borderId="37" applyNumberFormat="0" applyFill="0" applyAlignment="0" applyProtection="0"/>
    <xf numFmtId="0" fontId="2" fillId="0" borderId="0" applyAlignment="0" applyProtection="0"/>
    <xf numFmtId="0" fontId="224" fillId="0" borderId="38" applyNumberFormat="0" applyFill="0" applyAlignment="0" applyProtection="0"/>
    <xf numFmtId="37" fontId="219" fillId="54" borderId="0" applyNumberFormat="0" applyFont="0" applyBorder="0" applyAlignment="0" applyProtection="0"/>
    <xf numFmtId="0" fontId="218" fillId="36" borderId="21" applyNumberFormat="0" applyAlignment="0" applyProtection="0"/>
    <xf numFmtId="0" fontId="92" fillId="0" borderId="0" applyNumberFormat="0" applyFont="0" applyAlignment="0">
      <alignment horizontal="center"/>
    </xf>
    <xf numFmtId="0" fontId="76" fillId="0" borderId="0" applyNumberFormat="0" applyBorder="0" applyAlignment="0"/>
    <xf numFmtId="0" fontId="225" fillId="0" borderId="0" applyAlignment="0"/>
    <xf numFmtId="0" fontId="226" fillId="0" borderId="0" applyAlignment="0"/>
    <xf numFmtId="0" fontId="63" fillId="0" borderId="0" applyAlignment="0"/>
    <xf numFmtId="0" fontId="125" fillId="0" borderId="0" applyNumberFormat="0" applyFill="0" applyBorder="0" applyAlignment="0" applyProtection="0"/>
    <xf numFmtId="0" fontId="227" fillId="0" borderId="0" applyAlignment="0"/>
    <xf numFmtId="0" fontId="22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9" fillId="0" borderId="0" applyAlignment="0"/>
    <xf numFmtId="0" fontId="228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73" fillId="38" borderId="17" applyNumberFormat="0" applyAlignment="0" applyProtection="0"/>
    <xf numFmtId="38" fontId="123" fillId="0" borderId="0" applyFont="0" applyFill="0" applyBorder="0" applyAlignment="0" applyProtection="0"/>
    <xf numFmtId="40" fontId="123" fillId="0" borderId="0" applyFont="0" applyFill="0" applyBorder="0" applyAlignment="0" applyProtection="0"/>
    <xf numFmtId="357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31" fillId="0" borderId="0"/>
    <xf numFmtId="0" fontId="232" fillId="0" borderId="0"/>
    <xf numFmtId="0" fontId="239" fillId="0" borderId="0"/>
    <xf numFmtId="360" fontId="5" fillId="0" borderId="0" applyFont="0" applyFill="0" applyBorder="0" applyAlignment="0" applyProtection="0"/>
    <xf numFmtId="36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37" fontId="5" fillId="0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3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2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1" fillId="24" borderId="0"/>
    <xf numFmtId="3" fontId="5" fillId="66" borderId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242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123" fillId="0" borderId="0" applyFill="0" applyBorder="0" applyAlignment="0"/>
    <xf numFmtId="210" fontId="243" fillId="0" borderId="0" applyFill="0" applyBorder="0" applyAlignment="0"/>
    <xf numFmtId="359" fontId="24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323" fontId="5" fillId="0" borderId="0" applyFill="0" applyBorder="0" applyAlignment="0"/>
    <xf numFmtId="210" fontId="243" fillId="0" borderId="0" applyFill="0" applyBorder="0" applyAlignment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17" fontId="245" fillId="0" borderId="0" applyNumberFormat="0" applyFill="0" applyBorder="0" applyAlignment="0" applyProtection="0"/>
    <xf numFmtId="0" fontId="123" fillId="0" borderId="0" applyFont="0" applyFill="0" applyBorder="0" applyAlignment="0" applyProtection="0"/>
    <xf numFmtId="362" fontId="245" fillId="0" borderId="0" applyFont="0" applyFill="0" applyBorder="0" applyAlignment="0" applyProtection="0"/>
    <xf numFmtId="165" fontId="5" fillId="0" borderId="0" applyFont="0" applyFill="0" applyBorder="0" applyAlignment="0" applyProtection="0"/>
    <xf numFmtId="363" fontId="245" fillId="0" borderId="0" applyFont="0" applyFill="0" applyBorder="0" applyAlignment="0" applyProtection="0"/>
    <xf numFmtId="15" fontId="245" fillId="0" borderId="0" applyFont="0" applyFill="0" applyBorder="0" applyAlignment="0" applyProtection="0"/>
    <xf numFmtId="17" fontId="245" fillId="0" borderId="0" applyFont="0" applyFill="0" applyBorder="0" applyAlignment="0" applyProtection="0"/>
    <xf numFmtId="364" fontId="245" fillId="0" borderId="0" applyFont="0" applyFill="0" applyBorder="0" applyAlignment="0" applyProtection="0"/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32" fontId="248" fillId="24" borderId="0" applyAlignment="0" applyProtection="0">
      <alignment horizontal="center" wrapText="1"/>
    </xf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" fontId="5" fillId="24" borderId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8" fontId="21" fillId="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3" fontId="5" fillId="29" borderId="0"/>
    <xf numFmtId="3" fontId="5" fillId="7" borderId="0"/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3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5" fillId="0" borderId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21" fillId="68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367" fontId="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68" fontId="21" fillId="0" borderId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27" fontId="21" fillId="0" borderId="0" applyFont="0" applyFill="0" applyBorder="0" applyAlignment="0" applyProtection="0"/>
    <xf numFmtId="0" fontId="242" fillId="0" borderId="0" applyNumberFormat="0" applyFont="0" applyFill="0" applyBorder="0" applyAlignment="0" applyProtection="0"/>
    <xf numFmtId="0" fontId="242" fillId="0" borderId="0" applyNumberFormat="0" applyFill="0" applyBorder="0" applyAlignment="0" applyProtection="0"/>
    <xf numFmtId="0" fontId="257" fillId="0" borderId="27" applyNumberFormat="0" applyFill="0" applyAlignment="0" applyProtection="0"/>
    <xf numFmtId="0" fontId="258" fillId="0" borderId="29" applyNumberFormat="0" applyFill="0" applyAlignment="0" applyProtection="0"/>
    <xf numFmtId="0" fontId="247" fillId="0" borderId="30" applyNumberFormat="0" applyFill="0" applyAlignment="0" applyProtection="0"/>
    <xf numFmtId="0" fontId="247" fillId="0" borderId="0" applyNumberFormat="0" applyFill="0" applyBorder="0" applyAlignment="0" applyProtection="0"/>
    <xf numFmtId="0" fontId="211" fillId="8" borderId="0" applyNumberFormat="0" applyBorder="0" applyAlignment="0" applyProtection="0"/>
    <xf numFmtId="0" fontId="259" fillId="8" borderId="0" applyNumberFormat="0" applyBorder="0" applyAlignment="0" applyProtection="0"/>
    <xf numFmtId="0" fontId="259" fillId="8" borderId="0" applyNumberFormat="0" applyBorder="0" applyAlignment="0" applyProtection="0"/>
    <xf numFmtId="37" fontId="260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0" fontId="174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358" fontId="233" fillId="34" borderId="0" xfId="5476" applyNumberFormat="1" applyFont="1" applyFill="1" applyBorder="1" applyAlignment="1">
      <alignment horizontal="center"/>
    </xf>
    <xf numFmtId="358" fontId="233" fillId="34" borderId="0" xfId="5476" applyNumberFormat="1" applyFont="1" applyFill="1" applyBorder="1" applyAlignment="1">
      <alignment horizontal="center" vertical="center"/>
    </xf>
    <xf numFmtId="0" fontId="234" fillId="0" borderId="0" xfId="0" applyFont="1"/>
    <xf numFmtId="358" fontId="233" fillId="0" borderId="0" xfId="0" applyNumberFormat="1" applyFont="1"/>
    <xf numFmtId="3" fontId="233" fillId="0" borderId="0" xfId="0" applyNumberFormat="1" applyFont="1"/>
    <xf numFmtId="358" fontId="233" fillId="5" borderId="0" xfId="0" applyNumberFormat="1" applyFont="1" applyFill="1"/>
    <xf numFmtId="0" fontId="0" fillId="4" borderId="0" xfId="0" applyFill="1"/>
    <xf numFmtId="3" fontId="235" fillId="0" borderId="0" xfId="0" applyNumberFormat="1" applyFont="1" applyFill="1" applyAlignment="1">
      <alignment horizontal="center" vertical="center"/>
    </xf>
    <xf numFmtId="3" fontId="235" fillId="5" borderId="0" xfId="0" applyNumberFormat="1" applyFont="1" applyFill="1" applyAlignment="1">
      <alignment horizontal="center" vertical="center"/>
    </xf>
    <xf numFmtId="3" fontId="235" fillId="0" borderId="0" xfId="0" applyNumberFormat="1" applyFont="1" applyAlignment="1">
      <alignment horizontal="center" vertical="center"/>
    </xf>
    <xf numFmtId="3" fontId="236" fillId="0" borderId="0" xfId="0" applyNumberFormat="1" applyFont="1" applyFill="1" applyAlignment="1">
      <alignment horizontal="center" vertical="center"/>
    </xf>
    <xf numFmtId="0" fontId="236" fillId="0" borderId="0" xfId="0" applyFont="1"/>
    <xf numFmtId="3" fontId="236" fillId="4" borderId="0" xfId="0" applyNumberFormat="1" applyFont="1" applyFill="1" applyAlignment="1">
      <alignment horizontal="center" vertical="center"/>
    </xf>
    <xf numFmtId="0" fontId="235" fillId="0" borderId="0" xfId="0" applyFont="1" applyAlignment="1">
      <alignment horizontal="center" vertical="center"/>
    </xf>
    <xf numFmtId="9" fontId="76" fillId="4" borderId="0" xfId="1" applyFont="1" applyFill="1" applyAlignment="1">
      <alignment horizontal="center" vertical="center"/>
    </xf>
    <xf numFmtId="166" fontId="217" fillId="4" borderId="0" xfId="1" applyNumberFormat="1" applyFont="1" applyFill="1" applyAlignment="1">
      <alignment horizontal="center" vertical="center"/>
    </xf>
    <xf numFmtId="166" fontId="217" fillId="4" borderId="3" xfId="1" applyNumberFormat="1" applyFont="1" applyFill="1" applyBorder="1" applyAlignment="1">
      <alignment horizontal="center" vertical="center"/>
    </xf>
    <xf numFmtId="9" fontId="235" fillId="0" borderId="0" xfId="1" applyFont="1" applyAlignment="1">
      <alignment horizontal="right" vertical="center"/>
    </xf>
    <xf numFmtId="9" fontId="235" fillId="5" borderId="0" xfId="1" applyFont="1" applyFill="1" applyAlignment="1">
      <alignment horizontal="right" vertical="center"/>
    </xf>
    <xf numFmtId="3" fontId="236" fillId="5" borderId="0" xfId="0" applyNumberFormat="1" applyFont="1" applyFill="1" applyAlignment="1">
      <alignment horizontal="center" vertical="center"/>
    </xf>
    <xf numFmtId="358" fontId="237" fillId="0" borderId="0" xfId="0" applyNumberFormat="1" applyFont="1"/>
    <xf numFmtId="358" fontId="237" fillId="5" borderId="0" xfId="0" applyNumberFormat="1" applyFont="1" applyFill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Border="1"/>
    <xf numFmtId="0" fontId="0" fillId="0" borderId="47" xfId="0" applyBorder="1"/>
    <xf numFmtId="0" fontId="0" fillId="0" borderId="48" xfId="0" applyBorder="1"/>
    <xf numFmtId="0" fontId="0" fillId="0" borderId="15" xfId="0" applyBorder="1"/>
    <xf numFmtId="0" fontId="0" fillId="0" borderId="49" xfId="0" applyBorder="1"/>
    <xf numFmtId="0" fontId="238" fillId="0" borderId="0" xfId="0" applyFont="1" applyBorder="1"/>
    <xf numFmtId="0" fontId="0" fillId="0" borderId="0" xfId="0" applyFill="1" applyBorder="1"/>
    <xf numFmtId="0" fontId="234" fillId="0" borderId="0" xfId="0" applyFont="1" applyFill="1"/>
    <xf numFmtId="0" fontId="0" fillId="0" borderId="0" xfId="0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7" fontId="56" fillId="0" borderId="42" xfId="0" quotePrefix="1" applyNumberFormat="1" applyFont="1" applyFill="1" applyBorder="1" applyAlignment="1">
      <alignment horizontal="center" vertical="center"/>
    </xf>
    <xf numFmtId="0" fontId="56" fillId="5" borderId="42" xfId="0" applyFont="1" applyFill="1" applyBorder="1" applyAlignment="1">
      <alignment horizontal="center" vertical="center"/>
    </xf>
    <xf numFmtId="0" fontId="235" fillId="0" borderId="0" xfId="0" applyFont="1"/>
    <xf numFmtId="0" fontId="217" fillId="4" borderId="0" xfId="0" applyFont="1" applyFill="1" applyAlignment="1">
      <alignment horizontal="center" vertical="center"/>
    </xf>
    <xf numFmtId="0" fontId="235" fillId="0" borderId="0" xfId="0" applyFont="1" applyFill="1"/>
    <xf numFmtId="0" fontId="261" fillId="0" borderId="41" xfId="0" applyFont="1" applyFill="1" applyBorder="1" applyAlignment="1">
      <alignment horizontal="left" vertical="center"/>
    </xf>
    <xf numFmtId="0" fontId="235" fillId="4" borderId="0" xfId="0" applyFont="1" applyFill="1" applyAlignment="1">
      <alignment horizontal="right"/>
    </xf>
    <xf numFmtId="0" fontId="236" fillId="4" borderId="0" xfId="0" applyFont="1" applyFill="1" applyAlignment="1">
      <alignment horizontal="left"/>
    </xf>
    <xf numFmtId="0" fontId="235" fillId="4" borderId="0" xfId="0" applyFont="1" applyFill="1" applyAlignment="1">
      <alignment horizontal="left"/>
    </xf>
    <xf numFmtId="9" fontId="235" fillId="0" borderId="0" xfId="1" applyFont="1" applyFill="1"/>
    <xf numFmtId="0" fontId="236" fillId="0" borderId="0" xfId="0" applyFont="1" applyFill="1"/>
    <xf numFmtId="358" fontId="262" fillId="5" borderId="0" xfId="0" applyNumberFormat="1" applyFont="1" applyFill="1"/>
    <xf numFmtId="3" fontId="262" fillId="0" borderId="0" xfId="0" applyNumberFormat="1" applyFont="1"/>
    <xf numFmtId="358" fontId="262" fillId="4" borderId="0" xfId="0" applyNumberFormat="1" applyFont="1" applyFill="1"/>
    <xf numFmtId="17" fontId="261" fillId="0" borderId="42" xfId="0" quotePrefix="1" applyNumberFormat="1" applyFont="1" applyFill="1" applyBorder="1" applyAlignment="1">
      <alignment horizontal="center" vertical="center"/>
    </xf>
    <xf numFmtId="0" fontId="261" fillId="5" borderId="42" xfId="0" applyFont="1" applyFill="1" applyBorder="1" applyAlignment="1">
      <alignment horizontal="center" vertical="center"/>
    </xf>
    <xf numFmtId="0" fontId="235" fillId="4" borderId="0" xfId="0" applyFont="1" applyFill="1" applyAlignment="1">
      <alignment horizontal="center" vertical="center"/>
    </xf>
    <xf numFmtId="0" fontId="236" fillId="4" borderId="0" xfId="0" applyFont="1" applyFill="1"/>
    <xf numFmtId="9" fontId="262" fillId="4" borderId="0" xfId="1" applyFont="1" applyFill="1" applyAlignment="1">
      <alignment horizontal="center" vertical="center"/>
    </xf>
    <xf numFmtId="166" fontId="235" fillId="4" borderId="0" xfId="1" applyNumberFormat="1" applyFont="1" applyFill="1" applyAlignment="1">
      <alignment horizontal="center" vertical="center"/>
    </xf>
    <xf numFmtId="0" fontId="56" fillId="0" borderId="41" xfId="0" applyFont="1" applyFill="1" applyBorder="1" applyAlignment="1">
      <alignment horizontal="left" vertical="center"/>
    </xf>
    <xf numFmtId="0" fontId="235" fillId="0" borderId="0" xfId="0" applyFont="1" applyAlignment="1">
      <alignment horizontal="right"/>
    </xf>
    <xf numFmtId="0" fontId="236" fillId="0" borderId="0" xfId="0" applyFont="1" applyFill="1" applyAlignment="1">
      <alignment vertical="center"/>
    </xf>
    <xf numFmtId="0" fontId="235" fillId="4" borderId="0" xfId="0" applyFont="1" applyFill="1" applyAlignment="1">
      <alignment horizontal="right" vertical="center"/>
    </xf>
    <xf numFmtId="0" fontId="235" fillId="5" borderId="0" xfId="0" applyFont="1" applyFill="1" applyAlignment="1">
      <alignment vertical="center"/>
    </xf>
    <xf numFmtId="164" fontId="235" fillId="4" borderId="3" xfId="0" applyNumberFormat="1" applyFont="1" applyFill="1" applyBorder="1" applyAlignment="1">
      <alignment vertical="center"/>
    </xf>
    <xf numFmtId="164" fontId="235" fillId="5" borderId="0" xfId="0" applyNumberFormat="1" applyFont="1" applyFill="1" applyAlignment="1">
      <alignment vertical="center"/>
    </xf>
    <xf numFmtId="164" fontId="235" fillId="5" borderId="3" xfId="0" applyNumberFormat="1" applyFont="1" applyFill="1" applyBorder="1" applyAlignment="1">
      <alignment vertical="center"/>
    </xf>
    <xf numFmtId="164" fontId="262" fillId="34" borderId="54" xfId="0" applyNumberFormat="1" applyFont="1" applyFill="1" applyBorder="1" applyAlignment="1">
      <alignment vertical="center"/>
    </xf>
    <xf numFmtId="164" fontId="235" fillId="4" borderId="0" xfId="0" applyNumberFormat="1" applyFont="1" applyFill="1" applyAlignment="1">
      <alignment vertical="center"/>
    </xf>
    <xf numFmtId="164" fontId="262" fillId="34" borderId="0" xfId="0" applyNumberFormat="1" applyFont="1" applyFill="1" applyAlignment="1">
      <alignment vertical="center"/>
    </xf>
    <xf numFmtId="164" fontId="235" fillId="0" borderId="0" xfId="0" applyNumberFormat="1" applyFont="1" applyFill="1" applyAlignment="1">
      <alignment vertical="center"/>
    </xf>
    <xf numFmtId="164" fontId="262" fillId="0" borderId="0" xfId="0" applyNumberFormat="1" applyFont="1" applyFill="1" applyAlignment="1">
      <alignment vertical="center"/>
    </xf>
    <xf numFmtId="164" fontId="235" fillId="0" borderId="0" xfId="0" applyNumberFormat="1" applyFont="1" applyAlignment="1">
      <alignment vertical="center"/>
    </xf>
    <xf numFmtId="164" fontId="262" fillId="0" borderId="0" xfId="0" applyNumberFormat="1" applyFont="1" applyAlignment="1">
      <alignment vertical="center"/>
    </xf>
    <xf numFmtId="0" fontId="236" fillId="5" borderId="0" xfId="0" applyFont="1" applyFill="1" applyAlignment="1">
      <alignment vertical="center"/>
    </xf>
    <xf numFmtId="164" fontId="236" fillId="4" borderId="3" xfId="0" applyNumberFormat="1" applyFont="1" applyFill="1" applyBorder="1" applyAlignment="1">
      <alignment vertical="center"/>
    </xf>
    <xf numFmtId="164" fontId="263" fillId="34" borderId="54" xfId="0" applyNumberFormat="1" applyFont="1" applyFill="1" applyBorder="1" applyAlignment="1">
      <alignment vertical="center"/>
    </xf>
    <xf numFmtId="0" fontId="265" fillId="5" borderId="0" xfId="0" applyFont="1" applyFill="1" applyAlignment="1">
      <alignment horizontal="left" vertical="center" indent="2"/>
    </xf>
    <xf numFmtId="166" fontId="266" fillId="0" borderId="54" xfId="0" applyNumberFormat="1" applyFont="1" applyBorder="1" applyAlignment="1">
      <alignment horizontal="right" vertical="center"/>
    </xf>
    <xf numFmtId="0" fontId="236" fillId="0" borderId="0" xfId="0" applyFont="1" applyAlignment="1">
      <alignment horizontal="center" vertical="center"/>
    </xf>
    <xf numFmtId="0" fontId="235" fillId="0" borderId="3" xfId="0" applyFont="1" applyBorder="1" applyAlignment="1">
      <alignment horizontal="right" vertical="center"/>
    </xf>
    <xf numFmtId="3" fontId="235" fillId="0" borderId="0" xfId="0" applyNumberFormat="1" applyFont="1" applyAlignment="1">
      <alignment vertical="center"/>
    </xf>
    <xf numFmtId="3" fontId="235" fillId="5" borderId="0" xfId="0" applyNumberFormat="1" applyFont="1" applyFill="1" applyAlignment="1">
      <alignment vertical="center"/>
    </xf>
    <xf numFmtId="3" fontId="235" fillId="5" borderId="3" xfId="0" applyNumberFormat="1" applyFont="1" applyFill="1" applyBorder="1" applyAlignment="1">
      <alignment vertical="center"/>
    </xf>
    <xf numFmtId="3" fontId="262" fillId="0" borderId="0" xfId="0" applyNumberFormat="1" applyFont="1" applyAlignment="1">
      <alignment vertical="center"/>
    </xf>
    <xf numFmtId="164" fontId="236" fillId="0" borderId="3" xfId="0" applyNumberFormat="1" applyFont="1" applyFill="1" applyBorder="1" applyAlignment="1">
      <alignment vertical="center"/>
    </xf>
    <xf numFmtId="164" fontId="236" fillId="5" borderId="3" xfId="0" applyNumberFormat="1" applyFont="1" applyFill="1" applyBorder="1" applyAlignment="1">
      <alignment vertical="center"/>
    </xf>
    <xf numFmtId="164" fontId="263" fillId="0" borderId="54" xfId="0" applyNumberFormat="1" applyFont="1" applyFill="1" applyBorder="1" applyAlignment="1">
      <alignment vertical="center"/>
    </xf>
    <xf numFmtId="164" fontId="235" fillId="0" borderId="0" xfId="0" applyNumberFormat="1" applyFont="1" applyFill="1" applyBorder="1" applyAlignment="1">
      <alignment vertical="center"/>
    </xf>
    <xf numFmtId="164" fontId="235" fillId="5" borderId="0" xfId="0" applyNumberFormat="1" applyFont="1" applyFill="1" applyBorder="1" applyAlignment="1">
      <alignment vertical="center"/>
    </xf>
    <xf numFmtId="164" fontId="262" fillId="0" borderId="0" xfId="0" applyNumberFormat="1" applyFont="1" applyFill="1" applyBorder="1" applyAlignment="1">
      <alignment vertical="center"/>
    </xf>
    <xf numFmtId="164" fontId="235" fillId="4" borderId="0" xfId="0" applyNumberFormat="1" applyFont="1" applyFill="1" applyBorder="1" applyAlignment="1">
      <alignment vertical="center"/>
    </xf>
    <xf numFmtId="164" fontId="262" fillId="34" borderId="0" xfId="0" applyNumberFormat="1" applyFont="1" applyFill="1" applyBorder="1" applyAlignment="1">
      <alignment vertical="center"/>
    </xf>
    <xf numFmtId="164" fontId="236" fillId="4" borderId="0" xfId="0" applyNumberFormat="1" applyFont="1" applyFill="1" applyBorder="1" applyAlignment="1">
      <alignment vertical="center"/>
    </xf>
    <xf numFmtId="164" fontId="263" fillId="34" borderId="0" xfId="0" applyNumberFormat="1" applyFont="1" applyFill="1" applyBorder="1" applyAlignment="1">
      <alignment vertical="center"/>
    </xf>
    <xf numFmtId="3" fontId="235" fillId="4" borderId="0" xfId="0" applyNumberFormat="1" applyFont="1" applyFill="1" applyAlignment="1">
      <alignment vertical="center"/>
    </xf>
    <xf numFmtId="3" fontId="262" fillId="34" borderId="0" xfId="0" applyNumberFormat="1" applyFont="1" applyFill="1" applyAlignment="1">
      <alignment vertical="center"/>
    </xf>
    <xf numFmtId="164" fontId="236" fillId="4" borderId="0" xfId="0" applyNumberFormat="1" applyFont="1" applyFill="1" applyAlignment="1">
      <alignment vertical="center"/>
    </xf>
    <xf numFmtId="164" fontId="236" fillId="5" borderId="0" xfId="0" applyNumberFormat="1" applyFont="1" applyFill="1" applyAlignment="1">
      <alignment vertical="center"/>
    </xf>
    <xf numFmtId="164" fontId="263" fillId="34" borderId="0" xfId="0" applyNumberFormat="1" applyFont="1" applyFill="1" applyAlignment="1">
      <alignment vertical="center"/>
    </xf>
    <xf numFmtId="0" fontId="235" fillId="0" borderId="0" xfId="0" applyFont="1" applyBorder="1"/>
    <xf numFmtId="0" fontId="264" fillId="4" borderId="0" xfId="0" applyNumberFormat="1" applyFont="1" applyFill="1" applyBorder="1" applyAlignment="1">
      <alignment horizontal="center" vertical="center"/>
    </xf>
    <xf numFmtId="0" fontId="235" fillId="4" borderId="0" xfId="0" applyFont="1" applyFill="1" applyBorder="1"/>
    <xf numFmtId="0" fontId="267" fillId="4" borderId="0" xfId="0" applyFont="1" applyFill="1" applyBorder="1"/>
    <xf numFmtId="0" fontId="235" fillId="5" borderId="0" xfId="0" applyFont="1" applyFill="1"/>
    <xf numFmtId="3" fontId="235" fillId="0" borderId="0" xfId="0" applyNumberFormat="1" applyFont="1" applyBorder="1" applyAlignment="1">
      <alignment horizontal="center"/>
    </xf>
    <xf numFmtId="3" fontId="267" fillId="4" borderId="0" xfId="0" applyNumberFormat="1" applyFont="1" applyFill="1" applyBorder="1" applyAlignment="1">
      <alignment horizontal="center"/>
    </xf>
    <xf numFmtId="3" fontId="267" fillId="5" borderId="0" xfId="0" applyNumberFormat="1" applyFont="1" applyFill="1" applyBorder="1" applyAlignment="1">
      <alignment horizontal="center"/>
    </xf>
    <xf numFmtId="3" fontId="267" fillId="5" borderId="3" xfId="0" applyNumberFormat="1" applyFont="1" applyFill="1" applyBorder="1" applyAlignment="1">
      <alignment horizontal="center"/>
    </xf>
    <xf numFmtId="0" fontId="235" fillId="5" borderId="0" xfId="0" applyFont="1" applyFill="1" applyAlignment="1">
      <alignment horizontal="right"/>
    </xf>
    <xf numFmtId="9" fontId="235" fillId="0" borderId="0" xfId="1" applyFont="1" applyBorder="1" applyAlignment="1">
      <alignment horizontal="center"/>
    </xf>
    <xf numFmtId="9" fontId="235" fillId="5" borderId="0" xfId="1" applyFont="1" applyFill="1" applyBorder="1" applyAlignment="1">
      <alignment horizontal="center"/>
    </xf>
    <xf numFmtId="9" fontId="235" fillId="5" borderId="3" xfId="1" applyFont="1" applyFill="1" applyBorder="1" applyAlignment="1">
      <alignment horizontal="center"/>
    </xf>
    <xf numFmtId="0" fontId="235" fillId="4" borderId="0" xfId="0" applyFont="1" applyFill="1"/>
    <xf numFmtId="3" fontId="235" fillId="4" borderId="0" xfId="0" applyNumberFormat="1" applyFont="1" applyFill="1" applyBorder="1" applyAlignment="1">
      <alignment horizontal="center"/>
    </xf>
    <xf numFmtId="9" fontId="235" fillId="4" borderId="0" xfId="1" applyFont="1" applyFill="1" applyBorder="1" applyAlignment="1">
      <alignment horizontal="center"/>
    </xf>
    <xf numFmtId="0" fontId="235" fillId="0" borderId="0" xfId="0" applyFont="1" applyAlignment="1">
      <alignment horizontal="left"/>
    </xf>
    <xf numFmtId="3" fontId="235" fillId="4" borderId="0" xfId="0" applyNumberFormat="1" applyFont="1" applyFill="1" applyBorder="1" applyAlignment="1">
      <alignment horizontal="center" vertical="center"/>
    </xf>
    <xf numFmtId="9" fontId="235" fillId="0" borderId="0" xfId="1" applyFont="1" applyFill="1" applyBorder="1" applyAlignment="1">
      <alignment horizontal="center"/>
    </xf>
    <xf numFmtId="3" fontId="235" fillId="4" borderId="0" xfId="0" applyNumberFormat="1" applyFont="1" applyFill="1"/>
    <xf numFmtId="9" fontId="235" fillId="4" borderId="0" xfId="1" applyNumberFormat="1" applyFont="1" applyFill="1" applyBorder="1" applyAlignment="1">
      <alignment horizontal="center"/>
    </xf>
    <xf numFmtId="0" fontId="234" fillId="4" borderId="0" xfId="0" applyFont="1" applyFill="1"/>
    <xf numFmtId="0" fontId="236" fillId="4" borderId="0" xfId="0" applyFont="1" applyFill="1" applyBorder="1"/>
    <xf numFmtId="3" fontId="235" fillId="5" borderId="0" xfId="0" applyNumberFormat="1" applyFont="1" applyFill="1" applyBorder="1" applyAlignment="1">
      <alignment horizontal="center"/>
    </xf>
    <xf numFmtId="0" fontId="236" fillId="0" borderId="0" xfId="0" applyFont="1" applyBorder="1"/>
    <xf numFmtId="0" fontId="269" fillId="63" borderId="50" xfId="0" applyFont="1" applyFill="1" applyBorder="1" applyAlignment="1">
      <alignment horizontal="left" vertical="center"/>
    </xf>
    <xf numFmtId="0" fontId="269" fillId="63" borderId="51" xfId="0" applyFont="1" applyFill="1" applyBorder="1" applyAlignment="1">
      <alignment horizontal="left" vertical="center"/>
    </xf>
    <xf numFmtId="0" fontId="235" fillId="0" borderId="50" xfId="0" applyFont="1" applyBorder="1" applyAlignment="1">
      <alignment horizontal="left" vertical="center"/>
    </xf>
    <xf numFmtId="0" fontId="235" fillId="0" borderId="51" xfId="0" applyFont="1" applyBorder="1" applyAlignment="1">
      <alignment horizontal="left" vertical="center"/>
    </xf>
    <xf numFmtId="9" fontId="235" fillId="0" borderId="53" xfId="1" applyNumberFormat="1" applyFont="1" applyBorder="1" applyAlignment="1">
      <alignment horizontal="center" vertical="center"/>
    </xf>
    <xf numFmtId="0" fontId="235" fillId="62" borderId="50" xfId="0" applyFont="1" applyFill="1" applyBorder="1" applyAlignment="1">
      <alignment horizontal="left" vertical="center"/>
    </xf>
    <xf numFmtId="0" fontId="235" fillId="62" borderId="51" xfId="0" applyFont="1" applyFill="1" applyBorder="1" applyAlignment="1">
      <alignment horizontal="left" vertical="center"/>
    </xf>
    <xf numFmtId="9" fontId="235" fillId="62" borderId="53" xfId="1" applyNumberFormat="1" applyFont="1" applyFill="1" applyBorder="1" applyAlignment="1">
      <alignment horizontal="center" vertical="center"/>
    </xf>
    <xf numFmtId="0" fontId="236" fillId="0" borderId="0" xfId="0" applyFont="1" applyBorder="1" applyAlignment="1">
      <alignment horizontal="left" vertical="center"/>
    </xf>
    <xf numFmtId="0" fontId="235" fillId="0" borderId="0" xfId="0" applyFont="1" applyBorder="1" applyAlignment="1">
      <alignment horizontal="left" vertical="center"/>
    </xf>
    <xf numFmtId="0" fontId="269" fillId="63" borderId="0" xfId="0" applyFont="1" applyFill="1" applyBorder="1" applyAlignment="1">
      <alignment horizontal="left" vertical="center"/>
    </xf>
    <xf numFmtId="0" fontId="269" fillId="63" borderId="0" xfId="0" applyFont="1" applyFill="1" applyAlignment="1">
      <alignment horizontal="center" vertical="center"/>
    </xf>
    <xf numFmtId="0" fontId="235" fillId="0" borderId="0" xfId="0" applyFont="1" applyFill="1" applyBorder="1" applyAlignment="1">
      <alignment horizontal="left" vertical="center"/>
    </xf>
    <xf numFmtId="9" fontId="235" fillId="0" borderId="0" xfId="1" applyFont="1" applyFill="1" applyBorder="1" applyAlignment="1">
      <alignment horizontal="center" vertical="center"/>
    </xf>
    <xf numFmtId="0" fontId="235" fillId="0" borderId="0" xfId="0" applyFont="1" applyAlignment="1">
      <alignment horizontal="left" vertical="center"/>
    </xf>
    <xf numFmtId="9" fontId="235" fillId="0" borderId="0" xfId="1" applyFont="1" applyFill="1" applyBorder="1" applyAlignment="1">
      <alignment horizontal="left" vertical="center"/>
    </xf>
    <xf numFmtId="0" fontId="269" fillId="63" borderId="52" xfId="0" applyFont="1" applyFill="1" applyBorder="1" applyAlignment="1">
      <alignment horizontal="left" vertical="center"/>
    </xf>
    <xf numFmtId="0" fontId="235" fillId="0" borderId="52" xfId="0" applyFont="1" applyBorder="1" applyAlignment="1">
      <alignment horizontal="left" vertical="center"/>
    </xf>
    <xf numFmtId="0" fontId="235" fillId="62" borderId="52" xfId="0" applyFont="1" applyFill="1" applyBorder="1" applyAlignment="1">
      <alignment horizontal="left" vertical="center"/>
    </xf>
    <xf numFmtId="0" fontId="270" fillId="0" borderId="0" xfId="0" applyFont="1" applyBorder="1"/>
    <xf numFmtId="0" fontId="174" fillId="0" borderId="0" xfId="9208" applyBorder="1"/>
    <xf numFmtId="17" fontId="56" fillId="0" borderId="0" xfId="0" quotePrefix="1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7" fontId="56" fillId="0" borderId="57" xfId="0" quotePrefix="1" applyNumberFormat="1" applyFont="1" applyFill="1" applyBorder="1" applyAlignment="1">
      <alignment horizontal="center" vertical="center"/>
    </xf>
    <xf numFmtId="0" fontId="56" fillId="5" borderId="57" xfId="0" applyFont="1" applyFill="1" applyBorder="1" applyAlignment="1">
      <alignment horizontal="center" vertical="center"/>
    </xf>
    <xf numFmtId="0" fontId="235" fillId="5" borderId="0" xfId="0" applyFont="1" applyFill="1" applyBorder="1" applyAlignment="1">
      <alignment vertical="center"/>
    </xf>
    <xf numFmtId="0" fontId="236" fillId="5" borderId="0" xfId="0" applyFont="1" applyFill="1" applyBorder="1" applyAlignment="1">
      <alignment vertical="center"/>
    </xf>
    <xf numFmtId="164" fontId="236" fillId="5" borderId="0" xfId="0" applyNumberFormat="1" applyFont="1" applyFill="1" applyBorder="1" applyAlignment="1">
      <alignment vertical="center"/>
    </xf>
    <xf numFmtId="164" fontId="236" fillId="0" borderId="0" xfId="0" applyNumberFormat="1" applyFont="1" applyFill="1" applyBorder="1" applyAlignment="1">
      <alignment vertical="center"/>
    </xf>
    <xf numFmtId="164" fontId="263" fillId="0" borderId="0" xfId="0" applyNumberFormat="1" applyFont="1" applyFill="1" applyBorder="1" applyAlignment="1">
      <alignment vertical="center"/>
    </xf>
    <xf numFmtId="0" fontId="235" fillId="0" borderId="0" xfId="0" applyFont="1" applyFill="1" applyAlignment="1">
      <alignment vertical="center"/>
    </xf>
    <xf numFmtId="164" fontId="235" fillId="0" borderId="3" xfId="0" applyNumberFormat="1" applyFont="1" applyFill="1" applyBorder="1" applyAlignment="1">
      <alignment vertical="center"/>
    </xf>
    <xf numFmtId="164" fontId="262" fillId="4" borderId="0" xfId="0" applyNumberFormat="1" applyFont="1" applyFill="1" applyBorder="1" applyAlignment="1">
      <alignment vertical="center"/>
    </xf>
    <xf numFmtId="9" fontId="235" fillId="5" borderId="0" xfId="1" applyFont="1" applyFill="1" applyAlignment="1">
      <alignment horizontal="left"/>
    </xf>
    <xf numFmtId="0" fontId="236" fillId="5" borderId="0" xfId="0" applyFont="1" applyFill="1"/>
    <xf numFmtId="9" fontId="235" fillId="5" borderId="0" xfId="1" applyFont="1" applyFill="1"/>
    <xf numFmtId="0" fontId="235" fillId="5" borderId="0" xfId="0" applyFont="1" applyFill="1" applyBorder="1"/>
    <xf numFmtId="0" fontId="235" fillId="5" borderId="0" xfId="0" applyFont="1" applyFill="1" applyAlignment="1">
      <alignment horizontal="left"/>
    </xf>
    <xf numFmtId="0" fontId="235" fillId="5" borderId="0" xfId="0" applyFont="1" applyFill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10" fontId="0" fillId="0" borderId="0" xfId="1" applyNumberFormat="1" applyFont="1" applyBorder="1" applyAlignment="1">
      <alignment horizontal="right" vertical="center"/>
    </xf>
    <xf numFmtId="0" fontId="174" fillId="0" borderId="0" xfId="9208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71" fillId="0" borderId="0" xfId="0" applyFont="1" applyFill="1" applyBorder="1" applyAlignment="1">
      <alignment horizontal="right" vertical="center" wrapText="1"/>
    </xf>
    <xf numFmtId="0" fontId="272" fillId="0" borderId="0" xfId="0" applyFont="1" applyBorder="1" applyAlignment="1"/>
    <xf numFmtId="0" fontId="3" fillId="0" borderId="0" xfId="0" applyFont="1" applyBorder="1"/>
    <xf numFmtId="0" fontId="3" fillId="0" borderId="0" xfId="0" applyFont="1" applyFill="1" applyBorder="1"/>
    <xf numFmtId="0" fontId="272" fillId="0" borderId="15" xfId="0" applyFont="1" applyBorder="1" applyAlignment="1">
      <alignment wrapText="1"/>
    </xf>
    <xf numFmtId="0" fontId="272" fillId="0" borderId="49" xfId="0" applyFont="1" applyBorder="1" applyAlignment="1">
      <alignment wrapText="1"/>
    </xf>
    <xf numFmtId="0" fontId="272" fillId="0" borderId="0" xfId="0" applyFont="1" applyBorder="1" applyAlignment="1">
      <alignment vertical="center" wrapText="1"/>
    </xf>
    <xf numFmtId="0" fontId="272" fillId="0" borderId="47" xfId="0" applyFont="1" applyBorder="1" applyAlignment="1">
      <alignment vertical="center" wrapText="1"/>
    </xf>
    <xf numFmtId="3" fontId="235" fillId="0" borderId="0" xfId="0" applyNumberFormat="1" applyFont="1"/>
    <xf numFmtId="3" fontId="235" fillId="5" borderId="0" xfId="0" applyNumberFormat="1" applyFont="1" applyFill="1" applyBorder="1" applyAlignment="1">
      <alignment vertical="center"/>
    </xf>
    <xf numFmtId="0" fontId="235" fillId="0" borderId="0" xfId="0" applyFont="1" applyBorder="1" applyAlignment="1">
      <alignment horizontal="right" vertical="center"/>
    </xf>
    <xf numFmtId="0" fontId="236" fillId="0" borderId="0" xfId="0" applyFont="1" applyAlignment="1">
      <alignment horizontal="left"/>
    </xf>
    <xf numFmtId="0" fontId="0" fillId="0" borderId="4" xfId="0" applyBorder="1"/>
    <xf numFmtId="0" fontId="236" fillId="0" borderId="58" xfId="0" applyFont="1" applyFill="1" applyBorder="1" applyAlignment="1">
      <alignment vertical="center"/>
    </xf>
    <xf numFmtId="0" fontId="174" fillId="0" borderId="0" xfId="9208" applyAlignment="1">
      <alignment vertical="center"/>
    </xf>
    <xf numFmtId="358" fontId="235" fillId="0" borderId="0" xfId="0" applyNumberFormat="1" applyFont="1" applyAlignment="1">
      <alignment horizontal="center" vertical="center"/>
    </xf>
    <xf numFmtId="0" fontId="235" fillId="0" borderId="0" xfId="0" applyNumberFormat="1" applyFont="1" applyFill="1" applyAlignment="1">
      <alignment horizontal="center" vertical="center"/>
    </xf>
    <xf numFmtId="0" fontId="269" fillId="63" borderId="51" xfId="0" applyFont="1" applyFill="1" applyBorder="1" applyAlignment="1">
      <alignment horizontal="center" vertical="center"/>
    </xf>
    <xf numFmtId="9" fontId="235" fillId="0" borderId="51" xfId="1" applyNumberFormat="1" applyFont="1" applyBorder="1" applyAlignment="1">
      <alignment horizontal="center" vertical="center"/>
    </xf>
    <xf numFmtId="9" fontId="235" fillId="62" borderId="51" xfId="1" applyNumberFormat="1" applyFont="1" applyFill="1" applyBorder="1" applyAlignment="1">
      <alignment horizontal="center" vertical="center"/>
    </xf>
    <xf numFmtId="3" fontId="0" fillId="0" borderId="0" xfId="0" applyNumberFormat="1"/>
    <xf numFmtId="166" fontId="266" fillId="5" borderId="54" xfId="0" applyNumberFormat="1" applyFont="1" applyFill="1" applyBorder="1" applyAlignment="1">
      <alignment horizontal="right" vertical="center"/>
    </xf>
    <xf numFmtId="9" fontId="262" fillId="0" borderId="0" xfId="1" applyFont="1" applyAlignment="1">
      <alignment vertical="center"/>
    </xf>
    <xf numFmtId="9" fontId="235" fillId="0" borderId="0" xfId="1" applyFont="1"/>
    <xf numFmtId="0" fontId="236" fillId="0" borderId="41" xfId="0" applyFont="1" applyFill="1" applyBorder="1" applyAlignment="1">
      <alignment vertical="center"/>
    </xf>
    <xf numFmtId="9" fontId="0" fillId="0" borderId="0" xfId="1" applyFont="1" applyBorder="1"/>
    <xf numFmtId="164" fontId="0" fillId="0" borderId="0" xfId="0" applyNumberFormat="1" applyBorder="1"/>
    <xf numFmtId="3" fontId="262" fillId="0" borderId="0" xfId="0" applyNumberFormat="1" applyFont="1" applyFill="1" applyAlignment="1">
      <alignment vertical="center"/>
    </xf>
    <xf numFmtId="3" fontId="3" fillId="0" borderId="0" xfId="0" applyNumberFormat="1" applyFont="1"/>
    <xf numFmtId="0" fontId="272" fillId="0" borderId="0" xfId="0" applyFont="1" applyBorder="1" applyAlignment="1">
      <alignment horizontal="left" vertical="center" wrapText="1"/>
    </xf>
    <xf numFmtId="0" fontId="174" fillId="0" borderId="0" xfId="9208" applyBorder="1" applyAlignment="1">
      <alignment horizontal="left"/>
    </xf>
    <xf numFmtId="0" fontId="174" fillId="0" borderId="0" xfId="9208"/>
    <xf numFmtId="0" fontId="174" fillId="0" borderId="0" xfId="9208" applyAlignment="1">
      <alignment horizontal="left"/>
    </xf>
    <xf numFmtId="0" fontId="269" fillId="63" borderId="0" xfId="0" applyFont="1" applyFill="1" applyBorder="1" applyAlignment="1">
      <alignment horizontal="left" vertical="center"/>
    </xf>
    <xf numFmtId="0" fontId="23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35" fillId="0" borderId="0" xfId="0" applyFont="1" applyAlignment="1">
      <alignment horizontal="left"/>
    </xf>
  </cellXfs>
  <cellStyles count="9209">
    <cellStyle name="_x0013_" xfId="5"/>
    <cellStyle name="-" xfId="6"/>
    <cellStyle name=" 1" xfId="7"/>
    <cellStyle name="_x000a_shell=progma" xfId="8"/>
    <cellStyle name="#" xfId="9"/>
    <cellStyle name="%" xfId="10"/>
    <cellStyle name="%.00" xfId="11"/>
    <cellStyle name="%_~1245251" xfId="12"/>
    <cellStyle name="%_Agenda Budget-Piano" xfId="13"/>
    <cellStyle name="%_Aggregato LAO_Agosto4" xfId="14"/>
    <cellStyle name="%_Argentina novembre 2004 x Emanuela_1" xfId="15"/>
    <cellStyle name="%_Base Dati Valori Actual" xfId="16"/>
    <cellStyle name="%_Base Dati Valori Forecast FY" xfId="17"/>
    <cellStyle name="%_Base Dati Valori Full Year" xfId="18"/>
    <cellStyle name="%_Base Dati Valori Piano" xfId="19"/>
    <cellStyle name="%_Base Dati Valori Year" xfId="20"/>
    <cellStyle name="%_Base Dati Valori YTD" xfId="21"/>
    <cellStyle name="%_Base dati YTD" xfId="22"/>
    <cellStyle name="%_BS 2002" xfId="23"/>
    <cellStyle name="%_BS Forecast 2002" xfId="24"/>
    <cellStyle name="%_BS Full Year 2001" xfId="25"/>
    <cellStyle name="%_BU Balance Sheets" xfId="26"/>
    <cellStyle name="%_BU Cash flow" xfId="27"/>
    <cellStyle name="%_BUDGET E PIANO IAS 2005_2007_Bolivia_1503_1" xfId="28"/>
    <cellStyle name="%_Cartel1" xfId="29"/>
    <cellStyle name="%_Cartel1_1" xfId="30"/>
    <cellStyle name="%_Cartel1_1_1° Margine YTD" xfId="31"/>
    <cellStyle name="%_Cartel1_1_2 - Data Book BU Plan 04_06-Financial Results-Nuovo" xfId="32"/>
    <cellStyle name="%_Cartel1_1_2 - Financial Results - BU Internet &amp; Media" xfId="33"/>
    <cellStyle name="%_Cartel1_1_3a - Consolidation Area Analysis" xfId="34"/>
    <cellStyle name="%_Cartel1_1_5 - Budget Investimenti Plan 04-06. TV_4_SENT" xfId="35"/>
    <cellStyle name="%_Cartel1_1_5 - Budget Investimenti Plan 04-06. TV_4_SENT1" xfId="36"/>
    <cellStyle name="%_Cartel1_1_7 - Data Book BU Plan 04_06-IM-KPI Metrics" xfId="37"/>
    <cellStyle name="%_Cartel1_1_Agenda Feb 2006" xfId="38"/>
    <cellStyle name="%_Cartel1_1_Aggregato LAO_Agosto4" xfId="39"/>
    <cellStyle name="%_Cartel1_1_Allegati Short Letter nov '05" xfId="40"/>
    <cellStyle name="%_Cartel1_1_Allegati Short Letter nov '05 (3)" xfId="41"/>
    <cellStyle name="%_Cartel1_1_Allegati Short Letter nov '05 (4)" xfId="42"/>
    <cellStyle name="%_Cartel1_1_Back up Ti Day" xfId="43"/>
    <cellStyle name="%_Cartel1_1_Backup presentazione bdg III versione" xfId="44"/>
    <cellStyle name="%_Cartel1_1_Base Dati Valori Actual" xfId="45"/>
    <cellStyle name="%_Cartel1_1_Base Dati Valori Bdg" xfId="46"/>
    <cellStyle name="%_Cartel1_1_Base Dati Valori Forecast FY" xfId="47"/>
    <cellStyle name="%_Cartel1_1_Base Dati Valori Full Year" xfId="48"/>
    <cellStyle name="%_Cartel1_1_Base Dati Valori Year" xfId="49"/>
    <cellStyle name="%_Cartel1_1_Base Dati Valori YTD" xfId="50"/>
    <cellStyle name="%_Cartel1_1_Base Dati Valori YTD_1° Margine YTD" xfId="51"/>
    <cellStyle name="%_Cartel1_1_Base Dati Valori YTD_Agenda Feb 2006" xfId="52"/>
    <cellStyle name="%_Cartel1_1_Base Dati Valori YTD_Allegati Short Letter nov '05" xfId="53"/>
    <cellStyle name="%_Cartel1_1_Base Dati Valori YTD_Allegati Short Letter nov '05 (3)" xfId="54"/>
    <cellStyle name="%_Cartel1_1_Base Dati Valori YTD_Allegati Short Letter nov '05 (4)" xfId="55"/>
    <cellStyle name="%_Cartel1_1_Base Dati Valori YTD_Back up Ti Day" xfId="56"/>
    <cellStyle name="%_Cartel1_1_Base Dati Valori YTD_Backup presentazione bdg III versione" xfId="57"/>
    <cellStyle name="%_Cartel1_1_Base Dati Valori YTD_Base Dati Valori Bdg" xfId="58"/>
    <cellStyle name="%_Cartel1_1_Base Dati Valori YTD_Book1" xfId="59"/>
    <cellStyle name="%_Cartel1_1_Base Dati Valori YTD_Book2" xfId="60"/>
    <cellStyle name="%_Cartel1_1_Base Dati Valori YTD_Brazil 2006_2008" xfId="61"/>
    <cellStyle name="%_Cartel1_1_Base Dati Valori YTD_Break-Up IT GAAP Euro 1" xfId="62"/>
    <cellStyle name="%_Cartel1_1_Base Dati Valori YTD_Break-Up IT GAAP Euro 2" xfId="63"/>
    <cellStyle name="%_Cartel1_1_Base Dati Valori YTD_BU_CHANGE_ANALYSIS_1 (2)" xfId="64"/>
    <cellStyle name="%_Cartel1_1_Base Dati Valori YTD_Budget &amp; Piano IAS_draft" xfId="65"/>
    <cellStyle name="%_Cartel1_1_Base Dati Valori YTD_Capex" xfId="66"/>
    <cellStyle name="%_Cartel1_1_Base Dati Valori YTD_Cartel1" xfId="67"/>
    <cellStyle name="%_Cartel1_1_Base Dati Valori YTD_Cartel1 (2)" xfId="68"/>
    <cellStyle name="%_Cartel1_1_Base Dati Valori YTD_Cartel1 (3)" xfId="69"/>
    <cellStyle name="%_Cartel1_1_Base Dati Valori YTD_Cartel1 (4)" xfId="70"/>
    <cellStyle name="%_Cartel1_1_Base Dati Valori YTD_Cartel2" xfId="71"/>
    <cellStyle name="%_Cartel1_1_Base Dati Valori YTD_Cash Costs " xfId="72"/>
    <cellStyle name="%_Cartel1_1_Base Dati Valori YTD_Cash Costs  (2)" xfId="73"/>
    <cellStyle name="%_Cartel1_1_Base Dati Valori YTD_Change vs LY" xfId="74"/>
    <cellStyle name="%_Cartel1_1_Base Dati Valori YTD_Commenti IAS 2004_2007newPER REPORT_vs1" xfId="75"/>
    <cellStyle name="%_Cartel1_1_Base Dati Valori YTD_Controllo Costi ITZ Mobile" xfId="76"/>
    <cellStyle name="%_Cartel1_1_Base Dati Valori YTD_Copia di ITZ e BRA new" xfId="77"/>
    <cellStyle name="%_Cartel1_1_Base Dati Valori YTD_COPIADILAVORO2004" xfId="78"/>
    <cellStyle name="%_Cartel1_1_Base Dati Valori YTD_DB Domestic Actual" xfId="79"/>
    <cellStyle name="%_Cartel1_1_Base Dati Valori YTD_EAP_GESTIONALE MOBILE marzo_Amedeo" xfId="80"/>
    <cellStyle name="%_Cartel1_1_Base Dati Valori YTD_ebit_month" xfId="81"/>
    <cellStyle name="%_Cartel1_1_Base Dati Valori YTD_EBITDA ANALYSIS DEC ytd_month" xfId="82"/>
    <cellStyle name="%_Cartel1_1_Base Dati Valori YTD_Econommico Agosto 2005" xfId="83"/>
    <cellStyle name="%_Cartel1_1_Base Dati Valori YTD_Econommico Dic '05_closing 1" xfId="84"/>
    <cellStyle name="%_Cartel1_1_Base Dati Valori YTD_Econommico Oct '05" xfId="85"/>
    <cellStyle name="%_Cartel1_1_Base Dati Valori YTD_Efficiency per presentazione 19nov" xfId="86"/>
    <cellStyle name="%_Cartel1_1_Base Dati Valori YTD_Euros Data Book Consolidado" xfId="87"/>
    <cellStyle name="%_Cartel1_1_Base Dati Valori YTD_Expenses" xfId="88"/>
    <cellStyle name="%_Cartel1_1_Base Dati Valori YTD_Financial  Disposal 005-20071" xfId="89"/>
    <cellStyle name="%_Cartel1_1_Base Dati Valori YTD_Financial  Disposal closing sep e FCST3" xfId="90"/>
    <cellStyle name="%_Cartel1_1_Base Dati Valori YTD_Financial  Disposal closing sep e FCST3 per q" xfId="91"/>
    <cellStyle name="%_Cartel1_1_Base Dati Valori YTD_Financial TdB TIM Group" xfId="92"/>
    <cellStyle name="%_Cartel1_1_Base Dati Valori YTD_Financial TdB TIM Group_28" xfId="93"/>
    <cellStyle name="%_Cartel1_1_Base Dati Valori YTD_Financial TdB TIM Group_vs 15" xfId="94"/>
    <cellStyle name="%_Cartel1_1_Base Dati Valori YTD_Flash EBIT" xfId="95"/>
    <cellStyle name="%_Cartel1_1_Base Dati Valori YTD_FLASH EBIT 1110" xfId="96"/>
    <cellStyle name="%_Cartel1_1_Base Dati Valori YTD_Gestionale Aprile 2006_1" xfId="97"/>
    <cellStyle name="%_Cartel1_1_Base Dati Valori YTD_Gestionale Dic '05_ con IV Q_2" xfId="98"/>
    <cellStyle name="%_Cartel1_1_Base Dati Valori YTD_Gestionale Dic '05_ con IV Q_2 NEW" xfId="99"/>
    <cellStyle name="%_Cartel1_1_Base Dati Valori YTD_Gestionale giugno '06" xfId="100"/>
    <cellStyle name="%_Cartel1_1_Base Dati Valori YTD_Gestionale maggio 2006_3" xfId="101"/>
    <cellStyle name="%_Cartel1_1_Base Dati Valori YTD_Gestionale Nov '05_2" xfId="102"/>
    <cellStyle name="%_Cartel1_1_Base Dati Valori YTD_Gestionale Piao 06 08_V3" xfId="103"/>
    <cellStyle name="%_Cartel1_1_Base Dati Valori YTD_grafico per sl (3)" xfId="104"/>
    <cellStyle name="%_Cartel1_1_Base Dati Valori YTD_Graficos MComittee_BReview" xfId="105"/>
    <cellStyle name="%_Cartel1_1_Base Dati Valori YTD_Grecia disposal _last CBEP (3)" xfId="106"/>
    <cellStyle name="%_Cartel1_1_Base Dati Valori YTD_ias analysis" xfId="107"/>
    <cellStyle name="%_Cartel1_1_Base Dati Valori YTD_Ias Analysis Gruppo e Italia" xfId="108"/>
    <cellStyle name="%_Cartel1_1_Base Dati Valori YTD_Impatto Disposal GPP" xfId="109"/>
    <cellStyle name="%_Cartel1_1_Base Dati Valori YTD_Impatto Disposal TI Media" xfId="110"/>
    <cellStyle name="%_Cartel1_1_Base Dati Valori YTD_Input" xfId="111"/>
    <cellStyle name="%_Cartel1_1_Base Dati Valori YTD_IS Detail" xfId="112"/>
    <cellStyle name="%_Cartel1_1_Base Dati Valori YTD_IT-GAAP-Proposta TdB TIM Brasil" xfId="113"/>
    <cellStyle name="%_Cartel1_1_Base Dati Valori YTD_KPI Brasile Aprile_2006_6" xfId="114"/>
    <cellStyle name="%_Cartel1_1_Base Dati Valori YTD_KPI Brasile Dicembre_2" xfId="115"/>
    <cellStyle name="%_Cartel1_1_Base Dati Valori YTD_KPI Brasile Giugno_2006_last" xfId="116"/>
    <cellStyle name="%_Cartel1_1_Base Dati Valori YTD_KPI Brasile Maggio_2006_3" xfId="117"/>
    <cellStyle name="%_Cartel1_1_Base Dati Valori YTD_KPI Brasile Piano_Closing_NUOVA LOGICA" xfId="118"/>
    <cellStyle name="%_Cartel1_1_Base Dati Valori YTD_Main KPI Piano '06-'08 Brazil" xfId="119"/>
    <cellStyle name="%_Cartel1_1_Base Dati Valori YTD_Main Results 2005 TI Group 7 oct" xfId="120"/>
    <cellStyle name="%_Cartel1_1_Base Dati Valori YTD_Master Piano_Gestionale_PE_perBdg" xfId="121"/>
    <cellStyle name="%_Cartel1_1_Base Dati Valori YTD_Megabase 2005" xfId="122"/>
    <cellStyle name="%_Cartel1_1_Base Dati Valori YTD_NFP 2" xfId="123"/>
    <cellStyle name="%_Cartel1_1_Base Dati Valori YTD_Operating WC - back up" xfId="124"/>
    <cellStyle name="%_Cartel1_1_Base Dati Valori YTD_OTHER FLASH" xfId="125"/>
    <cellStyle name="%_Cartel1_1_Base Dati Valori YTD_Report 09" xfId="126"/>
    <cellStyle name="%_Cartel1_1_Base Dati Valori YTD_Report 12 Preclosing" xfId="127"/>
    <cellStyle name="%_Cartel1_1_Base Dati Valori YTD_Report financial 2006.APR" xfId="128"/>
    <cellStyle name="%_Cartel1_1_Base Dati Valori YTD_Report March 2006 valori 2" xfId="129"/>
    <cellStyle name="%_Cartel1_1_Base Dati Valori YTD_Report Mobile piano 06 08" xfId="130"/>
    <cellStyle name="%_Cartel1_1_Base Dati Valori YTD_Report11_VP" xfId="131"/>
    <cellStyle name="%_Cartel1_1_Base Dati Valori YTD_Riepilogo Target IT Gaap vs IAS" xfId="132"/>
    <cellStyle name="%_Cartel1_1_Base Dati Valori YTD_Tableau_FACPC_Ti Gruppo_Cons2" xfId="133"/>
    <cellStyle name="%_Cartel1_1_Base Dati Valori YTD_Tavole IAS 2003-2004-2005" xfId="134"/>
    <cellStyle name="%_Cartel1_1_Base Dati Valori YTD_TdB_Law_Eco_Fin_Feb4" xfId="135"/>
    <cellStyle name="%_Cartel1_1_Base Dati Valori YTD_TdB_Law_Eco_Fin_Feb7" xfId="136"/>
    <cellStyle name="%_Cartel1_1_Base Dati Valori YTD_TdB_Law_Eco_Fin_Feb9" xfId="137"/>
    <cellStyle name="%_Cartel1_1_Base Dati Valori YTD_TdB_Law_Eco_Fin_For2" xfId="138"/>
    <cellStyle name="%_Cartel1_1_Base Dati Valori YTD_TdB_LAW_gest_febbr 04_2403" xfId="139"/>
    <cellStyle name="%_Cartel1_1_Base Dati Valori YTD_TdB_LAW_gest_MARZO '04 14 05" xfId="140"/>
    <cellStyle name="%_Cartel1_1_Base Dati Valori YTD_TdB_LAW_gest_MARZO 04 OLD STRUTT_2604" xfId="141"/>
    <cellStyle name="%_Cartel1_1_Base Dati Valori YTD_TdbGroup-Dicembrev26" xfId="142"/>
    <cellStyle name="%_Cartel1_1_Base Dati Valori YTD_Tnc" xfId="143"/>
    <cellStyle name="%_Cartel1_1_Base dati YTD" xfId="144"/>
    <cellStyle name="%_Cartel1_1_bbned" xfId="145"/>
    <cellStyle name="%_Cartel1_1_BDV_PL_SEGM" xfId="146"/>
    <cellStyle name="%_Cartel1_1_Book1" xfId="147"/>
    <cellStyle name="%_Cartel1_1_Book2" xfId="148"/>
    <cellStyle name="%_Cartel1_1_Brazil 2006_2008" xfId="149"/>
    <cellStyle name="%_Cartel1_1_Break Up Results" xfId="150"/>
    <cellStyle name="%_Cartel1_1_BS Forecast 2002" xfId="151"/>
    <cellStyle name="%_Cartel1_1_BS Full Year 2001" xfId="152"/>
    <cellStyle name="%_Cartel1_1_BU_CHANGE_ANALYSIS_1 (2)" xfId="153"/>
    <cellStyle name="%_Cartel1_1_Budget &amp; Piano 2005-2007 - solo IAS (01 aprile)" xfId="154"/>
    <cellStyle name="%_Cartel1_1_Budget &amp; Piano 2005-2007 Definitivo" xfId="155"/>
    <cellStyle name="%_Cartel1_1_Budget &amp; Piano IAS" xfId="156"/>
    <cellStyle name="%_Cartel1_1_Budget &amp; Piano IAS_draft" xfId="157"/>
    <cellStyle name="%_Cartel1_1_Buffetti - Data Book BU Plan 04_06-Financial Results-Nuovo" xfId="158"/>
    <cellStyle name="%_Cartel1_1_by Q" xfId="159"/>
    <cellStyle name="%_Cartel1_1_Capex" xfId="160"/>
    <cellStyle name="%_Cartel1_1_Cartel1" xfId="161"/>
    <cellStyle name="%_Cartel1_1_Cartel1 (2)" xfId="162"/>
    <cellStyle name="%_Cartel1_1_Cartel1 (3)" xfId="163"/>
    <cellStyle name="%_Cartel1_1_Cartel1 (4)" xfId="164"/>
    <cellStyle name="%_Cartel1_1_Cartel2" xfId="165"/>
    <cellStyle name="%_Cartel1_1_Cash Costs " xfId="166"/>
    <cellStyle name="%_Cartel1_1_Cash Costs  (2)" xfId="167"/>
    <cellStyle name="%_Cartel1_1_Cash out_ fcst 1_2004" xfId="168"/>
    <cellStyle name="%_Cartel1_1_CF Forecast 2002" xfId="169"/>
    <cellStyle name="%_Cartel1_1_Commenti IAS 2004_2007newPER REPORT_vs1" xfId="170"/>
    <cellStyle name="%_Cartel1_1_Controllo Costi ITZ Mobile" xfId="171"/>
    <cellStyle name="%_Cartel1_1_Copia di ITZ e BRA new" xfId="172"/>
    <cellStyle name="%_Cartel1_1_COPIADILAVORO2004" xfId="173"/>
    <cellStyle name="%_Cartel1_1_Copy of 2 - Financial Results - BU Wireline" xfId="174"/>
    <cellStyle name="%_Cartel1_1_D_INP_IAS" xfId="175"/>
    <cellStyle name="%_Cartel1_1_Data book 2004 e Piano Internet" xfId="176"/>
    <cellStyle name="%_Cartel1_1_Data Book BU Plan 04_06 TV" xfId="177"/>
    <cellStyle name="%_Cartel1_1_Data Book LAO Plan 04_06 - Financial Results" xfId="178"/>
    <cellStyle name="%_Cartel1_1_Data Book MAX 2004-2006" xfId="179"/>
    <cellStyle name="%_Cartel1_1_Data Book_ITM_Marzo_2003_6" xfId="180"/>
    <cellStyle name="%_Cartel1_1_Databook_Full Year_LAW14 appoggio" xfId="181"/>
    <cellStyle name="%_Cartel1_1_Databook_Full Year_LAW14appoggio" xfId="182"/>
    <cellStyle name="%_Cartel1_1_Dati gestionali_ III_fcst_WITT" xfId="183"/>
    <cellStyle name="%_Cartel1_1_Dati IT Tilab" xfId="184"/>
    <cellStyle name="%_Cartel1_1_DB" xfId="185"/>
    <cellStyle name="%_Cartel1_1_DB Domestic Actual" xfId="186"/>
    <cellStyle name="%_Cartel1_1_Delta Perimetri _2003 2002 x bdg 04 con cambi new1" xfId="187"/>
    <cellStyle name="%_Cartel1_1_Dettaglio Investimenti" xfId="188"/>
    <cellStyle name="%_Cartel1_1_EAP_GESTIONALE MOBILE marzo_Amedeo" xfId="189"/>
    <cellStyle name="%_Cartel1_1_ebit_month" xfId="190"/>
    <cellStyle name="%_Cartel1_1_EBITDA ANALYSIS DEC ytd_month" xfId="191"/>
    <cellStyle name="%_Cartel1_1_Econommico Agosto 2005" xfId="192"/>
    <cellStyle name="%_Cartel1_1_Econommico Dic '05_closing 1" xfId="193"/>
    <cellStyle name="%_Cartel1_1_Econommico Oct '05" xfId="194"/>
    <cellStyle name="%_Cartel1_1_Efficiency ITG_dec_vers06_03_03" xfId="195"/>
    <cellStyle name="%_Cartel1_1_Efficiency per presentazione 19nov" xfId="196"/>
    <cellStyle name="%_Cartel1_1_estratto costi giugno da TDB Apix" xfId="197"/>
    <cellStyle name="%_Cartel1_1_EXPENCES al netto del costo del prodotto la7 e mtv" xfId="198"/>
    <cellStyle name="%_Cartel1_1_Expenses" xfId="199"/>
    <cellStyle name="%_Cartel1_1_Expenses Analysis Budget Piano" xfId="200"/>
    <cellStyle name="%_Cartel1_1_Financial  Disposal 005-20071" xfId="201"/>
    <cellStyle name="%_Cartel1_1_Financial  Disposal closing sep e FCST3" xfId="202"/>
    <cellStyle name="%_Cartel1_1_Financial  Disposal closing sep e FCST3 per q" xfId="203"/>
    <cellStyle name="%_Cartel1_1_Financial TdB TIM Group" xfId="204"/>
    <cellStyle name="%_Cartel1_1_Financial TdB TIM Group_28" xfId="205"/>
    <cellStyle name="%_Cartel1_1_Financial TdB TIM Group_vs 15" xfId="206"/>
    <cellStyle name="%_Cartel1_1_Format gestionale Corporate - 260105 v2 invio" xfId="207"/>
    <cellStyle name="%_Cartel1_1_Format gestionale Corporate - video e ADSL" xfId="208"/>
    <cellStyle name="%_Cartel1_1_Gestionale Aprile 2006_1" xfId="209"/>
    <cellStyle name="%_Cartel1_1_Gestionale Dic '05_ con IV Q_2" xfId="210"/>
    <cellStyle name="%_Cartel1_1_Gestionale Dic '05_ con IV Q_2 NEW" xfId="211"/>
    <cellStyle name="%_Cartel1_1_Gestionale giugno '06" xfId="212"/>
    <cellStyle name="%_Cartel1_1_Gestionale maggio 2006_3" xfId="213"/>
    <cellStyle name="%_Cartel1_1_Gestionale Nov '05_2" xfId="214"/>
    <cellStyle name="%_Cartel1_1_Gestionale Piao 06 08_V3" xfId="215"/>
    <cellStyle name="%_Cartel1_1_grafico per sl (3)" xfId="216"/>
    <cellStyle name="%_Cartel1_1_Grecia disposal _last CBEP (3)" xfId="217"/>
    <cellStyle name="%_Cartel1_1_Gruppo_BDG_Budget e Piano_2005_Ufficiale_2" xfId="218"/>
    <cellStyle name="%_Cartel1_1_Gruppo_Totale_Dicembre_uff3" xfId="219"/>
    <cellStyle name="%_Cartel1_1_hansenetnew-dic" xfId="220"/>
    <cellStyle name="%_Cartel1_1_headcount" xfId="221"/>
    <cellStyle name="%_Cartel1_1_I Forecast Flash LAW6" xfId="222"/>
    <cellStyle name="%_Cartel1_1_ias analysis" xfId="223"/>
    <cellStyle name="%_Cartel1_1_Ias Analysis Gruppo e Italia" xfId="224"/>
    <cellStyle name="%_Cartel1_1_IAS Nuova struttura Wireline_fin" xfId="225"/>
    <cellStyle name="%_Cartel1_1_Impatto Disposal GPP" xfId="226"/>
    <cellStyle name="%_Cartel1_1_Impatto Disposal TI Media" xfId="227"/>
    <cellStyle name="%_Cartel1_1_IT Market_Budget 2004 Mensilizzato_10_new" xfId="228"/>
    <cellStyle name="%_Cartel1_1_KPI" xfId="229"/>
    <cellStyle name="%_Cartel1_1_KPI Brasile Aprile_2006_6" xfId="230"/>
    <cellStyle name="%_Cartel1_1_KPI Brasile Dicembre_2" xfId="231"/>
    <cellStyle name="%_Cartel1_1_KPI Brasile Giugno_2006_last" xfId="232"/>
    <cellStyle name="%_Cartel1_1_KPI Brasile Maggio_2006_3" xfId="233"/>
    <cellStyle name="%_Cartel1_1_KPI Brasile Piano_Closing_NUOVA LOGICA" xfId="234"/>
    <cellStyle name="%_Cartel1_1_Lao x-rate Bdg 2004" xfId="235"/>
    <cellStyle name="%_Cartel1_1_LAO_Forecast_6" xfId="236"/>
    <cellStyle name="%_Cartel1_1_LAW_Forecast_6" xfId="237"/>
    <cellStyle name="%_Cartel1_1_libertysurfgrnew-dic" xfId="238"/>
    <cellStyle name="%_Cartel1_1_Main KPI Piano '06-'08 Brazil" xfId="239"/>
    <cellStyle name="%_Cartel1_1_Main Results 2005 TI Group 7 oct" xfId="240"/>
    <cellStyle name="%_Cartel1_1_Market_ BDG_e PIANO_2005_con proforma_Ufficiale_2" xfId="241"/>
    <cellStyle name="%_Cartel1_1_Market_ Dicembre_2002_uff_3" xfId="242"/>
    <cellStyle name="%_Cartel1_1_Master Piano_DataBook_PE4bis" xfId="243"/>
    <cellStyle name="%_Cartel1_1_Master Piano_DataBook_PE5 per Bdg" xfId="244"/>
    <cellStyle name="%_Cartel1_1_Master Piano_Gestionale_PE_perBdg" xfId="245"/>
    <cellStyle name="%_Cartel1_1_MasterPiano_DataBook_LAO per Bdg" xfId="246"/>
    <cellStyle name="%_Cartel1_1_MasterPiano_DataBook_LAO2bis bis" xfId="247"/>
    <cellStyle name="%_Cartel1_1_MasterPiano_DataBook_LAO48" xfId="248"/>
    <cellStyle name="%_Cartel1_1_MasterPiano_LA" xfId="249"/>
    <cellStyle name="%_Cartel1_1_MasterPiano_LA2" xfId="250"/>
    <cellStyle name="%_Cartel1_1_mensilizzazione IT e TI Lab" xfId="251"/>
    <cellStyle name="%_Cartel1_1_Mercato" xfId="252"/>
    <cellStyle name="%_Cartel1_1_Metrics  LAW 2004 10 PARTE WL" xfId="253"/>
    <cellStyle name="%_Cartel1_1_Operating WC - back up" xfId="254"/>
    <cellStyle name="%_Cartel1_1_OTHER FLASH" xfId="255"/>
    <cellStyle name="%_Cartel1_1_OUTLOOK VS 2001" xfId="256"/>
    <cellStyle name="%_Cartel1_1_P&amp;L Forecast 2002" xfId="257"/>
    <cellStyle name="%_Cartel1_1_Perimetro Cambi_Aprile 2005 vs Lsty_FLASH 1" xfId="258"/>
    <cellStyle name="%_Cartel1_1_Perimetro Cambi_Marzo 2005 vs Lsty_FLASH 1" xfId="259"/>
    <cellStyle name="%_Cartel1_1_Piano 2003-2005_LAWFullappoggio" xfId="260"/>
    <cellStyle name="%_Cartel1_1_Piano_LAO_newproforma24" xfId="261"/>
    <cellStyle name="%_Cartel1_1_Plan_LAO_old TI version (example)" xfId="262"/>
    <cellStyle name="%_Cartel1_1_Preview Piano 05-07 01 nov" xfId="263"/>
    <cellStyle name="%_Cartel1_1_Quarter_Gruppo Totale" xfId="264"/>
    <cellStyle name="%_Cartel1_1_Quarter_Market" xfId="265"/>
    <cellStyle name="%_Cartel1_1_Rep_Package BDG_PLAN 05-07" xfId="266"/>
    <cellStyle name="%_Cartel1_1_Report 09" xfId="267"/>
    <cellStyle name="%_Cartel1_1_Report 12" xfId="268"/>
    <cellStyle name="%_Cartel1_1_Report 12 Preclosing" xfId="269"/>
    <cellStyle name="%_Cartel1_1_Report financial 2006.APR" xfId="270"/>
    <cellStyle name="%_Cartel1_1_Report March 2006 valori 2" xfId="271"/>
    <cellStyle name="%_Cartel1_1_Report Mobile piano 06 08" xfId="272"/>
    <cellStyle name="%_Cartel1_1_Report Olivetti Tecnost dicembre" xfId="273"/>
    <cellStyle name="%_Cartel1_1_Report Piano 04-06_20 nov" xfId="274"/>
    <cellStyle name="%_Cartel1_1_Report11_VP" xfId="275"/>
    <cellStyle name="%_Cartel1_1_Riepilogo Target IT Gaap vs IAS" xfId="276"/>
    <cellStyle name="%_Cartel1_1_sintesi costi TDB-BUW-mag05 bis" xfId="277"/>
    <cellStyle name="%_Cartel1_1_Tableau_FACPC_Ti Gruppo_Cons2" xfId="278"/>
    <cellStyle name="%_Cartel1_1_Tavola Persoanle" xfId="279"/>
    <cellStyle name="%_Cartel1_1_Tavole IAS" xfId="280"/>
    <cellStyle name="%_Cartel1_1_Tavole IAS 2003-2004-2005" xfId="281"/>
    <cellStyle name="%_Cartel1_1_Tavole IAS Piano OliTec" xfId="282"/>
    <cellStyle name="%_Cartel1_1_Tavole Italian Gaap Piano OliTec" xfId="283"/>
    <cellStyle name="%_Cartel1_1_TdB_IT Gruppo_Dicembre" xfId="284"/>
    <cellStyle name="%_Cartel1_1_TdB_LAO_Novembre 2003" xfId="285"/>
    <cellStyle name="%_Cartel1_1_TdB_LAO_Piano 2004-2006_32_14_11_new Fcst" xfId="286"/>
    <cellStyle name="%_Cartel1_1_TdB_LAO_Piano 2004-2006_33_new Fcst_16 Dic_newBatacchi" xfId="287"/>
    <cellStyle name="%_Cartel1_1_TdB_LAO_Settembre 2003_Ufficiale" xfId="288"/>
    <cellStyle name="%_Cartel1_1_TdB_Law_Eco_Fin_Feb4" xfId="289"/>
    <cellStyle name="%_Cartel1_1_TdB_Law_Eco_Fin_Feb7" xfId="290"/>
    <cellStyle name="%_Cartel1_1_TdB_Law_Eco_Fin_Feb9" xfId="291"/>
    <cellStyle name="%_Cartel1_1_TdB_Law_Eco_Fin_For2" xfId="292"/>
    <cellStyle name="%_Cartel1_1_TdB_LAW_gest_febbr 04_2403" xfId="293"/>
    <cellStyle name="%_Cartel1_1_TdB_LAW_gest_MARZO '04 14 05" xfId="294"/>
    <cellStyle name="%_Cartel1_1_TdB_LAW_gest_MARZO 04 OLD STRUTT_2604" xfId="295"/>
    <cellStyle name="%_Cartel1_1_Tdb_Olivetti_Marzo 2005_Ufficiale1" xfId="296"/>
    <cellStyle name="%_Cartel1_1_TDB-BBB-mag05" xfId="297"/>
    <cellStyle name="%_Cartel1_1_Tdb-FinResults_05-07_NetIPR_22-03" xfId="298"/>
    <cellStyle name="%_Cartel1_1_Tdb-FinResults_05-07_NetIPR_25-02_4" xfId="299"/>
    <cellStyle name="%_Cartel1_1_TdbGroup-Dicembrev26" xfId="300"/>
    <cellStyle name="%_Cartel1_1_Ti france piano 2005 2007 Budget feb02" xfId="301"/>
    <cellStyle name="%_Cartel1_1_TIWS_IT Fuse per EAP fcst3" xfId="302"/>
    <cellStyle name="%_Cartel1_2" xfId="303"/>
    <cellStyle name="%_Cartel1_Agenda Budget-Piano" xfId="304"/>
    <cellStyle name="%_Cartel1_Aggregato LAO_Agosto4" xfId="305"/>
    <cellStyle name="%_Cartel1_analisi per quarter_3" xfId="306"/>
    <cellStyle name="%_Cartel1_Analisi vs 2001" xfId="307"/>
    <cellStyle name="%_Cartel1_Base Dati Valori Bdg" xfId="308"/>
    <cellStyle name="%_Cartel1_Base Dati Valori Bdg 02" xfId="309"/>
    <cellStyle name="%_Cartel1_Base Dati Valori Last Month" xfId="310"/>
    <cellStyle name="%_Cartel1_Base Dati Valori Piano" xfId="311"/>
    <cellStyle name="%_Cartel1_Base Dati Valori YTD" xfId="312"/>
    <cellStyle name="%_Cartel1_Bdg 2003 - Debts" xfId="313"/>
    <cellStyle name="%_Cartel1_BS 2001" xfId="314"/>
    <cellStyle name="%_Cartel1_BS 2002" xfId="315"/>
    <cellStyle name="%_Cartel1_BU Balance Sheets" xfId="316"/>
    <cellStyle name="%_Cartel1_BU Cash flow" xfId="317"/>
    <cellStyle name="%_Cartel1_BU P&amp;L" xfId="318"/>
    <cellStyle name="%_Cartel1_BUDGET E PIANO IAS 2005_2007_Bolivia_1503_1" xfId="319"/>
    <cellStyle name="%_Cartel1_Capex" xfId="320"/>
    <cellStyle name="%_Cartel1_CF 2002" xfId="321"/>
    <cellStyle name="%_Cartel1_Copy of TDB_LAW_marzo_04_2104" xfId="322"/>
    <cellStyle name="%_Cartel1_Data Book Plan Company brasil - antiga (não usar)" xfId="323"/>
    <cellStyle name="%_Cartel1_Data Book Plan Company brasil - antiga (não usar)_Pasta1" xfId="324"/>
    <cellStyle name="%_Cartel1_Data Book Plan Mobile (antiga)" xfId="325"/>
    <cellStyle name="%_Cartel1_Data Book Plan Mobile (antiga)_1" xfId="326"/>
    <cellStyle name="%_Cartel1_Data Book Plan Mobile (antiga)_Pasta1" xfId="327"/>
    <cellStyle name="%_Cartel1_Data Book Plan Mobile Max" xfId="328"/>
    <cellStyle name="%_Cartel1_Data Book Plan Peru_Adjusted 28.11.02" xfId="329"/>
    <cellStyle name="%_Cartel1_Data Book_IT Group_Feb_2003_4" xfId="330"/>
    <cellStyle name="%_Cartel1_Data Book_IT Group_Feb_2003_8" xfId="331"/>
    <cellStyle name="%_Cartel1_Data Book_IT Market_Feb_2003_11" xfId="332"/>
    <cellStyle name="%_Cartel1_Data Book_IT Market_Feb_2003_3" xfId="333"/>
    <cellStyle name="%_Cartel1_Data Book_IT Market_Feb_2003_4" xfId="334"/>
    <cellStyle name="%_Cartel1_Data Book_IT Market_Feb_2003_9" xfId="335"/>
    <cellStyle name="%_Cartel1_Data Book_ITM_Feb_03_Cash Flow_1" xfId="336"/>
    <cellStyle name="%_Cartel1_Data Book_ITM_Feb_03_Cash Flow_5" xfId="337"/>
    <cellStyle name="%_Cartel1_Data Book_ITM_Feb_03_Cash Flow_6" xfId="338"/>
    <cellStyle name="%_Cartel1_Data Book_LAO_Dec_2" xfId="339"/>
    <cellStyle name="%_Cartel1_Data Book_LAW_23_con EVA" xfId="340"/>
    <cellStyle name="%_Cartel1_Data Book_PE_sett7" xfId="341"/>
    <cellStyle name="%_Cartel1_Data Book_PE_sett8" xfId="342"/>
    <cellStyle name="%_Cartel1_Databook_Full Year_LAW14 appoggio" xfId="343"/>
    <cellStyle name="%_Cartel1_Databook_Full Year_LAW14appoggio" xfId="344"/>
    <cellStyle name="%_Cartel1_effetto cambio new plan vs old 10" xfId="345"/>
    <cellStyle name="%_Cartel1_Efficiency ITG_dec_vers06_03_03" xfId="346"/>
    <cellStyle name="%_Cartel1_Estraz_LAW_prova piano_1211" xfId="347"/>
    <cellStyle name="%_Cartel1_Estraz_LAW_x june_2007" xfId="348"/>
    <cellStyle name="%_Cartel1_Exchange Rate Impact 2001" xfId="349"/>
    <cellStyle name="%_Cartel1_Exchange Rate Impact Plan new vs old" xfId="350"/>
    <cellStyle name="%_Cartel1_Expenses" xfId="351"/>
    <cellStyle name="%_Cartel1_FM03_TIMPERU1" xfId="352"/>
    <cellStyle name="%_Cartel1_Gruppo_BDG_Budget e Piano_2005_Ufficiale_2" xfId="353"/>
    <cellStyle name="%_Cartel1_Gruppo_Totale_Dicembre_uff3" xfId="354"/>
    <cellStyle name="%_Cartel1_I Forecast Flash LAW" xfId="355"/>
    <cellStyle name="%_Cartel1_I Forecast Flash LAW2" xfId="356"/>
    <cellStyle name="%_Cartel1_Isyde_EcoFin__LAW3_new" xfId="357"/>
    <cellStyle name="%_Cartel1_LAO Combined new formatEAP" xfId="358"/>
    <cellStyle name="%_Cartel1_LAO_Forecast_6" xfId="359"/>
    <cellStyle name="%_Cartel1_LAW_Forecast_6" xfId="360"/>
    <cellStyle name="%_Cartel1_legende" xfId="361"/>
    <cellStyle name="%_Cartel1_Main Result by Subs" xfId="362"/>
    <cellStyle name="%_Cartel1_Main Results" xfId="363"/>
    <cellStyle name="%_Cartel1_Management Report Peru" xfId="364"/>
    <cellStyle name="%_Cartel1_market kpis LAO detailed" xfId="365"/>
    <cellStyle name="%_Cartel1_Market_ BDG_e PIANO_2005_con proforma_Ufficiale_2" xfId="366"/>
    <cellStyle name="%_Cartel1_Market_ Dicembre_2002_uff_3" xfId="367"/>
    <cellStyle name="%_Cartel1_Master per febbraio_4" xfId="368"/>
    <cellStyle name="%_Cartel1_Master per febbraio_5" xfId="369"/>
    <cellStyle name="%_Cartel1_Master per febbraio_7" xfId="370"/>
    <cellStyle name="%_Cartel1_Master Piano_DataBook_PE4bis" xfId="371"/>
    <cellStyle name="%_Cartel1_Master Piano_DataBook_PE5 per Bdg" xfId="372"/>
    <cellStyle name="%_Cartel1_Master Piano_Gestionale_PE_perBdg" xfId="373"/>
    <cellStyle name="%_Cartel1_Master Piano_Report_PE new16" xfId="374"/>
    <cellStyle name="%_Cartel1_Master Piano_Report_PE new20" xfId="375"/>
    <cellStyle name="%_Cartel1_Master Piano_Report_PE new24" xfId="376"/>
    <cellStyle name="%_Cartel1_Master Piano_Report_PE14" xfId="377"/>
    <cellStyle name="%_Cartel1_Master Piano_Report_PE15" xfId="378"/>
    <cellStyle name="%_Cartel1_Master Piano_Report_PE16" xfId="379"/>
    <cellStyle name="%_Cartel1_Master Piano_Report_PE19" xfId="380"/>
    <cellStyle name="%_Cartel1_MasterPiano_DataBook_LAO per Bdg" xfId="381"/>
    <cellStyle name="%_Cartel1_MasterPiano_DataBook_LAO2bis bis" xfId="382"/>
    <cellStyle name="%_Cartel1_MasterPiano_DataBook_LAO33" xfId="383"/>
    <cellStyle name="%_Cartel1_MasterPiano_DataBook_LAO43" xfId="384"/>
    <cellStyle name="%_Cartel1_MasterPiano_DataBook_LAO44" xfId="385"/>
    <cellStyle name="%_Cartel1_MasterPiano_DataBook_LAO55" xfId="386"/>
    <cellStyle name="%_Cartel1_OUTLOOK VS 2001" xfId="387"/>
    <cellStyle name="%_Cartel1_Pasta1" xfId="388"/>
    <cellStyle name="%_Cartel1_Piano 03_05_EcoFin_Riclass._LAW11" xfId="389"/>
    <cellStyle name="%_Cartel1_Piano 03_05_EcoFin_Riclass._LAW19" xfId="390"/>
    <cellStyle name="%_Cartel1_Piano 03_05_EcoFin_Riclass_LAW30" xfId="391"/>
    <cellStyle name="%_Cartel1_Piano 03_05_EcoFin_Riclass_LAW31" xfId="392"/>
    <cellStyle name="%_Cartel1_Piano 03_05_EcoFin_Riclass_LAW33" xfId="393"/>
    <cellStyle name="%_Cartel1_Piano 03_05_EcoFin_Riclass_LAW34" xfId="394"/>
    <cellStyle name="%_Cartel1_Piano 2003-2005_LAW8" xfId="395"/>
    <cellStyle name="%_Cartel1_Piano 2003-2005_LAWFullappoggio" xfId="396"/>
    <cellStyle name="%_Cartel1_Piano_LAO_newproforma_31" xfId="397"/>
    <cellStyle name="%_Cartel1_Piano_LAO_newproforma10" xfId="398"/>
    <cellStyle name="%_Cartel1_Piano_LAO_newproforma16" xfId="399"/>
    <cellStyle name="%_Cartel1_prova change" xfId="400"/>
    <cellStyle name="%_Cartel1_prova new structure" xfId="401"/>
    <cellStyle name="%_Cartel1_Quarter trend" xfId="402"/>
    <cellStyle name="%_Cartel1_Report Ottobre 2003 " xfId="403"/>
    <cellStyle name="%_Cartel1_Schema costi Gruppo_december CDA1" xfId="404"/>
    <cellStyle name="%_Cartel1_Tdb Lao closing 2003 december" xfId="405"/>
    <cellStyle name="%_Cartel1_Tdb Lao closing 2004" xfId="406"/>
    <cellStyle name="%_Cartel1_TDB_Bolivia_Plan 05 07_II° invio_030305" xfId="407"/>
    <cellStyle name="%_Cartel1_TDB_Bolivia_Plan 05 07_II° invio_040305" xfId="408"/>
    <cellStyle name="%_Cartel1_TdB_IT Gruppo_Dicembre" xfId="409"/>
    <cellStyle name="%_Cartel1_TdB_LAO_feb2003_4" xfId="410"/>
    <cellStyle name="%_Cartel1_TdB_LAO_marzo_vers3" xfId="411"/>
    <cellStyle name="%_Cartel1_TdB_LAO_Piano 2004-2006_33_new Fcst_16 Dic_newBatacchi" xfId="412"/>
    <cellStyle name="%_Cartel1_TDB_LAW_Aprile 04_21-05_1" xfId="413"/>
    <cellStyle name="%_Cartel1_TdB_Law_Eco_Fin_Agosto 2003_Ufficiale" xfId="414"/>
    <cellStyle name="%_Cartel1_TdB_Law_Eco_Fin_Feb1" xfId="415"/>
    <cellStyle name="%_Cartel1_TdB_Law_Eco_Fin_Feb12" xfId="416"/>
    <cellStyle name="%_Cartel1_TdB_Law_Eco_Fin_Feb14" xfId="417"/>
    <cellStyle name="%_Cartel1_TdB_Law_Eco_Fin_Feb3" xfId="418"/>
    <cellStyle name="%_Cartel1_TdB_Law_Eco_Fin_Feb7" xfId="419"/>
    <cellStyle name="%_Cartel1_TdB_Law_Eco_Fin_Febbraio 2004_2403" xfId="420"/>
    <cellStyle name="%_Cartel1_TdB_Law_Eco_Fin_For2" xfId="421"/>
    <cellStyle name="%_Cartel1_TdB_Law_Eco_Fin_mar_03" xfId="422"/>
    <cellStyle name="%_Cartel1_TdB_LAW_gest_MARZO '04 14 05" xfId="423"/>
    <cellStyle name="%_Cartel1_TDB_LAW_marzo_04 0305" xfId="424"/>
    <cellStyle name="%_Cartel1_TDB_LAW_marzo_04 05 magg_21.48" xfId="425"/>
    <cellStyle name="%_Cartel1_TDB_LAW_marzo_'04_12 may" xfId="426"/>
    <cellStyle name="%_Cartel1_TDB_LAW_marzo_'04_18 may" xfId="427"/>
    <cellStyle name="%_Cartel1_TDB_LAW_marzo_04_2604" xfId="428"/>
    <cellStyle name="%_Cartel1_TDB_LAW_Plan 05 07_1011" xfId="429"/>
    <cellStyle name="%_Cartel1_TDB_LAW_Plan 05 07_1111" xfId="430"/>
    <cellStyle name="%_Cartel1_TDB_LAW_Plan 05 07_1211" xfId="431"/>
    <cellStyle name="%_Cartel1_TDB_LAW_Plan 05 07_1611" xfId="432"/>
    <cellStyle name="%_Cartel1_TDB_LAW_Plan 05 07_1811" xfId="433"/>
    <cellStyle name="%_Cartel1_TDB_LAW_X June closing_0209" xfId="434"/>
    <cellStyle name="%_Cartel1_TDB_LAW_X september_1910" xfId="435"/>
    <cellStyle name="%_Cartel1_TDB_LAW-x EXECUT SUMM" xfId="436"/>
    <cellStyle name="%_Cartel1_TDB_LAW-x EXECUT SUMM_1" xfId="437"/>
    <cellStyle name="%_Cartel1_TDB_LAW-x maggio 04" xfId="438"/>
    <cellStyle name="%_Cartel1_TDB_LAW-x maggio 04_0806" xfId="439"/>
    <cellStyle name="%_Cartel1_TIM Maxitel_Plan03_05_Investments_Nov2002_14Nov_Euros" xfId="440"/>
    <cellStyle name="%_Cartel1_trial" xfId="441"/>
    <cellStyle name="%_Cartel1_trial brief" xfId="442"/>
    <cellStyle name="%_Cartel1_trial con mercato" xfId="443"/>
    <cellStyle name="%_Cartel1_trial1" xfId="444"/>
    <cellStyle name="%_Cartel2" xfId="445"/>
    <cellStyle name="%_Cash Cost" xfId="446"/>
    <cellStyle name="%_Cash Cost Aprile1" xfId="447"/>
    <cellStyle name="%_Cash Cost Aprile1_Aggregato LAO_Agosto4" xfId="448"/>
    <cellStyle name="%_Cash Cost Aprile1_analisi per quarter_3" xfId="449"/>
    <cellStyle name="%_Cash Cost Aprile1_Analisi vs 2001" xfId="450"/>
    <cellStyle name="%_Cash Cost Aprile1_Base Dati Valori Bdg" xfId="451"/>
    <cellStyle name="%_Cash Cost Aprile1_Base Dati Valori Bdg 02" xfId="452"/>
    <cellStyle name="%_Cash Cost Aprile1_Base Dati Valori Last Month" xfId="453"/>
    <cellStyle name="%_Cash Cost Aprile1_Base Dati Valori Piano" xfId="454"/>
    <cellStyle name="%_Cash Cost Aprile1_Base Dati Valori YTD" xfId="455"/>
    <cellStyle name="%_Cash Cost Aprile1_BS 2001" xfId="456"/>
    <cellStyle name="%_Cash Cost Aprile1_BU Balance Sheets" xfId="457"/>
    <cellStyle name="%_Cash Cost Aprile1_BU Cash flow" xfId="458"/>
    <cellStyle name="%_Cash Cost Aprile1_BU P&amp;L" xfId="459"/>
    <cellStyle name="%_Cash Cost Aprile1_BUDGET E PIANO IAS 2005_2007_Bolivia_1503_1" xfId="460"/>
    <cellStyle name="%_Cash Cost Aprile1_Capex" xfId="461"/>
    <cellStyle name="%_Cash Cost Aprile1_Copy of TDB_LAW_marzo_04_2104" xfId="462"/>
    <cellStyle name="%_Cash Cost Aprile1_Data Book_IT Group_Feb_2003_4" xfId="463"/>
    <cellStyle name="%_Cash Cost Aprile1_Data Book_IT Group_Feb_2003_8" xfId="464"/>
    <cellStyle name="%_Cash Cost Aprile1_Data Book_IT Market_Feb_2003_11" xfId="465"/>
    <cellStyle name="%_Cash Cost Aprile1_Data Book_IT Market_Feb_2003_3" xfId="466"/>
    <cellStyle name="%_Cash Cost Aprile1_Data Book_IT Market_Feb_2003_4" xfId="467"/>
    <cellStyle name="%_Cash Cost Aprile1_Data Book_IT Market_Feb_2003_9" xfId="468"/>
    <cellStyle name="%_Cash Cost Aprile1_Data Book_ITM_Feb_03_Cash Flow_1" xfId="469"/>
    <cellStyle name="%_Cash Cost Aprile1_Data Book_ITM_Feb_03_Cash Flow_5" xfId="470"/>
    <cellStyle name="%_Cash Cost Aprile1_Data Book_ITM_Feb_03_Cash Flow_6" xfId="471"/>
    <cellStyle name="%_Cash Cost Aprile1_Data Book_LAO_Dec_2" xfId="472"/>
    <cellStyle name="%_Cash Cost Aprile1_Data Book_LAW_23_con EVA" xfId="473"/>
    <cellStyle name="%_Cash Cost Aprile1_Data Book_PE_sett7" xfId="474"/>
    <cellStyle name="%_Cash Cost Aprile1_Data Book_PE_sett8" xfId="475"/>
    <cellStyle name="%_Cash Cost Aprile1_Databook_Full Year_LAW14 appoggio" xfId="476"/>
    <cellStyle name="%_Cash Cost Aprile1_Databook_Full Year_LAW14appoggio" xfId="477"/>
    <cellStyle name="%_Cash Cost Aprile1_effetto cambio new plan vs old 10" xfId="478"/>
    <cellStyle name="%_Cash Cost Aprile1_Efficiency ITG_dec_vers06_03_03" xfId="479"/>
    <cellStyle name="%_Cash Cost Aprile1_Estraz_LAW_prova piano_1211" xfId="480"/>
    <cellStyle name="%_Cash Cost Aprile1_Estraz_LAW_x june_2007" xfId="481"/>
    <cellStyle name="%_Cash Cost Aprile1_Exchange Rate Impact 2001" xfId="482"/>
    <cellStyle name="%_Cash Cost Aprile1_Exchange Rate Impact Plan new vs old" xfId="483"/>
    <cellStyle name="%_Cash Cost Aprile1_Expenses" xfId="484"/>
    <cellStyle name="%_Cash Cost Aprile1_FM03_TIMPERU1" xfId="485"/>
    <cellStyle name="%_Cash Cost Aprile1_Gruppo_BDG_Budget e Piano_2005_Ufficiale_2" xfId="486"/>
    <cellStyle name="%_Cash Cost Aprile1_Gruppo_Totale_Dicembre_uff3" xfId="487"/>
    <cellStyle name="%_Cash Cost Aprile1_I Forecast Flash LAW" xfId="488"/>
    <cellStyle name="%_Cash Cost Aprile1_I Forecast Flash LAW2" xfId="489"/>
    <cellStyle name="%_Cash Cost Aprile1_Isyde_EcoFin__LAW3_new" xfId="490"/>
    <cellStyle name="%_Cash Cost Aprile1_LAO Combined new formatEAP" xfId="491"/>
    <cellStyle name="%_Cash Cost Aprile1_LAO_Forecast_6" xfId="492"/>
    <cellStyle name="%_Cash Cost Aprile1_LAW_Forecast_6" xfId="493"/>
    <cellStyle name="%_Cash Cost Aprile1_Main Result by Subs" xfId="494"/>
    <cellStyle name="%_Cash Cost Aprile1_Main Results" xfId="495"/>
    <cellStyle name="%_Cash Cost Aprile1_Management Report Peru" xfId="496"/>
    <cellStyle name="%_Cash Cost Aprile1_market kpis LAO detailed" xfId="497"/>
    <cellStyle name="%_Cash Cost Aprile1_Market_ BDG_e PIANO_2005_con proforma_Ufficiale_2" xfId="498"/>
    <cellStyle name="%_Cash Cost Aprile1_Market_ Dicembre_2002_uff_3" xfId="499"/>
    <cellStyle name="%_Cash Cost Aprile1_Master per febbraio_4" xfId="500"/>
    <cellStyle name="%_Cash Cost Aprile1_Master per febbraio_5" xfId="501"/>
    <cellStyle name="%_Cash Cost Aprile1_Master per febbraio_7" xfId="502"/>
    <cellStyle name="%_Cash Cost Aprile1_Master Piano_DataBook_PE4bis" xfId="503"/>
    <cellStyle name="%_Cash Cost Aprile1_Master Piano_DataBook_PE5 per Bdg" xfId="504"/>
    <cellStyle name="%_Cash Cost Aprile1_Master Piano_Gestionale_PE_perBdg" xfId="505"/>
    <cellStyle name="%_Cash Cost Aprile1_Master Piano_Report_PE new16" xfId="506"/>
    <cellStyle name="%_Cash Cost Aprile1_Master Piano_Report_PE new20" xfId="507"/>
    <cellStyle name="%_Cash Cost Aprile1_Master Piano_Report_PE new24" xfId="508"/>
    <cellStyle name="%_Cash Cost Aprile1_Master Piano_Report_PE14" xfId="509"/>
    <cellStyle name="%_Cash Cost Aprile1_Master Piano_Report_PE15" xfId="510"/>
    <cellStyle name="%_Cash Cost Aprile1_Master Piano_Report_PE16" xfId="511"/>
    <cellStyle name="%_Cash Cost Aprile1_Master Piano_Report_PE19" xfId="512"/>
    <cellStyle name="%_Cash Cost Aprile1_MasterPiano_DataBook_LAO per Bdg" xfId="513"/>
    <cellStyle name="%_Cash Cost Aprile1_MasterPiano_DataBook_LAO2bis bis" xfId="514"/>
    <cellStyle name="%_Cash Cost Aprile1_MasterPiano_DataBook_LAO33" xfId="515"/>
    <cellStyle name="%_Cash Cost Aprile1_MasterPiano_DataBook_LAO43" xfId="516"/>
    <cellStyle name="%_Cash Cost Aprile1_MasterPiano_DataBook_LAO44" xfId="517"/>
    <cellStyle name="%_Cash Cost Aprile1_MasterPiano_DataBook_LAO55" xfId="518"/>
    <cellStyle name="%_Cash Cost Aprile1_OUTLOOK VS 2001" xfId="519"/>
    <cellStyle name="%_Cash Cost Aprile1_Piano 03_05_EcoFin_Riclass._LAW11" xfId="520"/>
    <cellStyle name="%_Cash Cost Aprile1_Piano 03_05_EcoFin_Riclass._LAW19" xfId="521"/>
    <cellStyle name="%_Cash Cost Aprile1_Piano 03_05_EcoFin_Riclass_LAW30" xfId="522"/>
    <cellStyle name="%_Cash Cost Aprile1_Piano 03_05_EcoFin_Riclass_LAW31" xfId="523"/>
    <cellStyle name="%_Cash Cost Aprile1_Piano 03_05_EcoFin_Riclass_LAW33" xfId="524"/>
    <cellStyle name="%_Cash Cost Aprile1_Piano 03_05_EcoFin_Riclass_LAW34" xfId="525"/>
    <cellStyle name="%_Cash Cost Aprile1_Piano 2003-2005_LAW8" xfId="526"/>
    <cellStyle name="%_Cash Cost Aprile1_Piano 2003-2005_LAWFullappoggio" xfId="527"/>
    <cellStyle name="%_Cash Cost Aprile1_Piano_LAO_newproforma_31" xfId="528"/>
    <cellStyle name="%_Cash Cost Aprile1_Piano_LAO_newproforma10" xfId="529"/>
    <cellStyle name="%_Cash Cost Aprile1_Piano_LAO_newproforma16" xfId="530"/>
    <cellStyle name="%_Cash Cost Aprile1_prova change" xfId="531"/>
    <cellStyle name="%_Cash Cost Aprile1_prova new structure" xfId="532"/>
    <cellStyle name="%_Cash Cost Aprile1_Quarter trend" xfId="533"/>
    <cellStyle name="%_Cash Cost Aprile1_Tdb Lao closing 2003 december" xfId="534"/>
    <cellStyle name="%_Cash Cost Aprile1_Tdb Lao closing 2004" xfId="535"/>
    <cellStyle name="%_Cash Cost Aprile1_TDB_Bolivia_Plan 05 07_II° invio_030305" xfId="536"/>
    <cellStyle name="%_Cash Cost Aprile1_TDB_Bolivia_Plan 05 07_II° invio_040305" xfId="537"/>
    <cellStyle name="%_Cash Cost Aprile1_TdB_IT Gruppo_Dicembre" xfId="538"/>
    <cellStyle name="%_Cash Cost Aprile1_TdB_LAO_feb2003_4" xfId="539"/>
    <cellStyle name="%_Cash Cost Aprile1_TdB_LAO_marzo_vers3" xfId="540"/>
    <cellStyle name="%_Cash Cost Aprile1_TdB_LAO_Piano 2004-2006_33_new Fcst_16 Dic_newBatacchi" xfId="541"/>
    <cellStyle name="%_Cash Cost Aprile1_TDB_LAW_Aprile 04_21-05_1" xfId="542"/>
    <cellStyle name="%_Cash Cost Aprile1_TdB_Law_Eco_Fin_Agosto 2003_Ufficiale" xfId="543"/>
    <cellStyle name="%_Cash Cost Aprile1_TdB_Law_Eco_Fin_Feb1" xfId="544"/>
    <cellStyle name="%_Cash Cost Aprile1_TdB_Law_Eco_Fin_Feb12" xfId="545"/>
    <cellStyle name="%_Cash Cost Aprile1_TdB_Law_Eco_Fin_Feb14" xfId="546"/>
    <cellStyle name="%_Cash Cost Aprile1_TdB_Law_Eco_Fin_Feb3" xfId="547"/>
    <cellStyle name="%_Cash Cost Aprile1_TdB_Law_Eco_Fin_Feb7" xfId="548"/>
    <cellStyle name="%_Cash Cost Aprile1_TdB_Law_Eco_Fin_Febbraio 2004_2403" xfId="549"/>
    <cellStyle name="%_Cash Cost Aprile1_TdB_Law_Eco_Fin_For2" xfId="550"/>
    <cellStyle name="%_Cash Cost Aprile1_TdB_Law_Eco_Fin_mar_03" xfId="551"/>
    <cellStyle name="%_Cash Cost Aprile1_TdB_LAW_gest_MARZO '04 14 05" xfId="552"/>
    <cellStyle name="%_Cash Cost Aprile1_TDB_LAW_marzo_04 0305" xfId="553"/>
    <cellStyle name="%_Cash Cost Aprile1_TDB_LAW_marzo_04 05 magg_21.48" xfId="554"/>
    <cellStyle name="%_Cash Cost Aprile1_TDB_LAW_marzo_'04_12 may" xfId="555"/>
    <cellStyle name="%_Cash Cost Aprile1_TDB_LAW_marzo_'04_18 may" xfId="556"/>
    <cellStyle name="%_Cash Cost Aprile1_TDB_LAW_marzo_04_2604" xfId="557"/>
    <cellStyle name="%_Cash Cost Aprile1_TDB_LAW_Plan 05 07_1011" xfId="558"/>
    <cellStyle name="%_Cash Cost Aprile1_TDB_LAW_Plan 05 07_1111" xfId="559"/>
    <cellStyle name="%_Cash Cost Aprile1_TDB_LAW_Plan 05 07_1211" xfId="560"/>
    <cellStyle name="%_Cash Cost Aprile1_TDB_LAW_Plan 05 07_1611" xfId="561"/>
    <cellStyle name="%_Cash Cost Aprile1_TDB_LAW_Plan 05 07_1811" xfId="562"/>
    <cellStyle name="%_Cash Cost Aprile1_TDB_LAW_X June closing_0209" xfId="563"/>
    <cellStyle name="%_Cash Cost Aprile1_TDB_LAW_X september_1910" xfId="564"/>
    <cellStyle name="%_Cash Cost Aprile1_TDB_LAW-x EXECUT SUMM" xfId="565"/>
    <cellStyle name="%_Cash Cost Aprile1_TDB_LAW-x EXECUT SUMM_1" xfId="566"/>
    <cellStyle name="%_Cash Cost Aprile1_TDB_LAW-x maggio 04" xfId="567"/>
    <cellStyle name="%_Cash Cost Aprile1_TDB_LAW-x maggio 04_0806" xfId="568"/>
    <cellStyle name="%_Cash Cost Aprile1_trial" xfId="569"/>
    <cellStyle name="%_Cash Cost Aprile1_trial brief" xfId="570"/>
    <cellStyle name="%_Cash Cost Aprile1_trial con mercato" xfId="571"/>
    <cellStyle name="%_Cash Cost Aprile1_trial1" xfId="572"/>
    <cellStyle name="%_Cash Costs" xfId="573"/>
    <cellStyle name="%_Cash Costs " xfId="574"/>
    <cellStyle name="%_Cash Costs_Agenda Budget-Piano" xfId="575"/>
    <cellStyle name="%_Cash Costs_Aggregato LAO_Agosto4" xfId="576"/>
    <cellStyle name="%_Cash Costs_Argentina novembre 2004 x Emanuela_1" xfId="577"/>
    <cellStyle name="%_Cash Costs_Base Dati Valori Actual" xfId="578"/>
    <cellStyle name="%_Cash Costs_Base Dati Valori Bdg" xfId="579"/>
    <cellStyle name="%_Cash Costs_Base Dati Valori Forecast FY" xfId="580"/>
    <cellStyle name="%_Cash Costs_Base Dati Valori Full Year" xfId="581"/>
    <cellStyle name="%_Cash Costs_Base Dati Valori Year" xfId="582"/>
    <cellStyle name="%_Cash Costs_Base Dati Valori YTD" xfId="583"/>
    <cellStyle name="%_Cash Costs_Base Dati Valori YTD_1° Margine YTD" xfId="584"/>
    <cellStyle name="%_Cash Costs_Base Dati Valori YTD_Agenda Feb 2006" xfId="585"/>
    <cellStyle name="%_Cash Costs_Base Dati Valori YTD_Allegati Short Letter nov '05" xfId="586"/>
    <cellStyle name="%_Cash Costs_Base Dati Valori YTD_Allegati Short Letter nov '05 (3)" xfId="587"/>
    <cellStyle name="%_Cash Costs_Base Dati Valori YTD_Allegati Short Letter nov '05 (4)" xfId="588"/>
    <cellStyle name="%_Cash Costs_Base Dati Valori YTD_Back up Ti Day" xfId="589"/>
    <cellStyle name="%_Cash Costs_Base Dati Valori YTD_Backup presentazione bdg III versione" xfId="590"/>
    <cellStyle name="%_Cash Costs_Base Dati Valori YTD_Base Dati Valori Bdg" xfId="591"/>
    <cellStyle name="%_Cash Costs_Base Dati Valori YTD_Book1" xfId="592"/>
    <cellStyle name="%_Cash Costs_Base Dati Valori YTD_Book2" xfId="593"/>
    <cellStyle name="%_Cash Costs_Base Dati Valori YTD_Brazil 2006_2008" xfId="594"/>
    <cellStyle name="%_Cash Costs_Base Dati Valori YTD_Break-Up IT GAAP Euro 1" xfId="595"/>
    <cellStyle name="%_Cash Costs_Base Dati Valori YTD_Break-Up IT GAAP Euro 2" xfId="596"/>
    <cellStyle name="%_Cash Costs_Base Dati Valori YTD_BU_CHANGE_ANALYSIS_1 (2)" xfId="597"/>
    <cellStyle name="%_Cash Costs_Base Dati Valori YTD_Budget &amp; Piano IAS_draft" xfId="598"/>
    <cellStyle name="%_Cash Costs_Base Dati Valori YTD_Capex" xfId="599"/>
    <cellStyle name="%_Cash Costs_Base Dati Valori YTD_Cartel1" xfId="600"/>
    <cellStyle name="%_Cash Costs_Base Dati Valori YTD_Cartel1 (2)" xfId="601"/>
    <cellStyle name="%_Cash Costs_Base Dati Valori YTD_Cartel1 (3)" xfId="602"/>
    <cellStyle name="%_Cash Costs_Base Dati Valori YTD_Cartel1 (4)" xfId="603"/>
    <cellStyle name="%_Cash Costs_Base Dati Valori YTD_Cartel2" xfId="604"/>
    <cellStyle name="%_Cash Costs_Base Dati Valori YTD_Cash Costs " xfId="605"/>
    <cellStyle name="%_Cash Costs_Base Dati Valori YTD_Cash Costs  (2)" xfId="606"/>
    <cellStyle name="%_Cash Costs_Base Dati Valori YTD_Change vs LY" xfId="607"/>
    <cellStyle name="%_Cash Costs_Base Dati Valori YTD_Commenti IAS 2004_2007newPER REPORT_vs1" xfId="608"/>
    <cellStyle name="%_Cash Costs_Base Dati Valori YTD_Controllo Costi ITZ Mobile" xfId="609"/>
    <cellStyle name="%_Cash Costs_Base Dati Valori YTD_Copia di ITZ e BRA new" xfId="610"/>
    <cellStyle name="%_Cash Costs_Base Dati Valori YTD_COPIADILAVORO2004" xfId="611"/>
    <cellStyle name="%_Cash Costs_Base Dati Valori YTD_DB Domestic Actual" xfId="612"/>
    <cellStyle name="%_Cash Costs_Base Dati Valori YTD_EAP_GESTIONALE MOBILE marzo_Amedeo" xfId="613"/>
    <cellStyle name="%_Cash Costs_Base Dati Valori YTD_ebit_month" xfId="614"/>
    <cellStyle name="%_Cash Costs_Base Dati Valori YTD_EBITDA ANALYSIS DEC ytd_month" xfId="615"/>
    <cellStyle name="%_Cash Costs_Base Dati Valori YTD_Econommico Agosto 2005" xfId="616"/>
    <cellStyle name="%_Cash Costs_Base Dati Valori YTD_Econommico Dic '05_closing 1" xfId="617"/>
    <cellStyle name="%_Cash Costs_Base Dati Valori YTD_Econommico Oct '05" xfId="618"/>
    <cellStyle name="%_Cash Costs_Base Dati Valori YTD_Efficiency per presentazione 19nov" xfId="619"/>
    <cellStyle name="%_Cash Costs_Base Dati Valori YTD_Euros Data Book Consolidado" xfId="620"/>
    <cellStyle name="%_Cash Costs_Base Dati Valori YTD_Expenses" xfId="621"/>
    <cellStyle name="%_Cash Costs_Base Dati Valori YTD_Financial  Disposal 005-20071" xfId="622"/>
    <cellStyle name="%_Cash Costs_Base Dati Valori YTD_Financial  Disposal closing sep e FCST3" xfId="623"/>
    <cellStyle name="%_Cash Costs_Base Dati Valori YTD_Financial  Disposal closing sep e FCST3 per q" xfId="624"/>
    <cellStyle name="%_Cash Costs_Base Dati Valori YTD_Financial TdB TIM Group" xfId="625"/>
    <cellStyle name="%_Cash Costs_Base Dati Valori YTD_Financial TdB TIM Group_28" xfId="626"/>
    <cellStyle name="%_Cash Costs_Base Dati Valori YTD_Financial TdB TIM Group_vs 15" xfId="627"/>
    <cellStyle name="%_Cash Costs_Base Dati Valori YTD_Flash EBIT" xfId="628"/>
    <cellStyle name="%_Cash Costs_Base Dati Valori YTD_FLASH EBIT 1110" xfId="629"/>
    <cellStyle name="%_Cash Costs_Base Dati Valori YTD_Gestionale Aprile 2006_1" xfId="630"/>
    <cellStyle name="%_Cash Costs_Base Dati Valori YTD_Gestionale Dic '05_ con IV Q_2" xfId="631"/>
    <cellStyle name="%_Cash Costs_Base Dati Valori YTD_Gestionale Dic '05_ con IV Q_2 NEW" xfId="632"/>
    <cellStyle name="%_Cash Costs_Base Dati Valori YTD_Gestionale giugno '06" xfId="633"/>
    <cellStyle name="%_Cash Costs_Base Dati Valori YTD_Gestionale maggio 2006_3" xfId="634"/>
    <cellStyle name="%_Cash Costs_Base Dati Valori YTD_Gestionale Nov '05_2" xfId="635"/>
    <cellStyle name="%_Cash Costs_Base Dati Valori YTD_Gestionale Piao 06 08_V3" xfId="636"/>
    <cellStyle name="%_Cash Costs_Base Dati Valori YTD_grafico per sl (3)" xfId="637"/>
    <cellStyle name="%_Cash Costs_Base Dati Valori YTD_Graficos MComittee_BReview" xfId="638"/>
    <cellStyle name="%_Cash Costs_Base Dati Valori YTD_Grecia disposal _last CBEP (3)" xfId="639"/>
    <cellStyle name="%_Cash Costs_Base Dati Valori YTD_ias analysis" xfId="640"/>
    <cellStyle name="%_Cash Costs_Base Dati Valori YTD_Ias Analysis Gruppo e Italia" xfId="641"/>
    <cellStyle name="%_Cash Costs_Base Dati Valori YTD_Impatto Disposal GPP" xfId="642"/>
    <cellStyle name="%_Cash Costs_Base Dati Valori YTD_Impatto Disposal TI Media" xfId="643"/>
    <cellStyle name="%_Cash Costs_Base Dati Valori YTD_Input" xfId="644"/>
    <cellStyle name="%_Cash Costs_Base Dati Valori YTD_IS Detail" xfId="645"/>
    <cellStyle name="%_Cash Costs_Base Dati Valori YTD_IT-GAAP-Proposta TdB TIM Brasil" xfId="646"/>
    <cellStyle name="%_Cash Costs_Base Dati Valori YTD_KPI Brasile Aprile_2006_6" xfId="647"/>
    <cellStyle name="%_Cash Costs_Base Dati Valori YTD_KPI Brasile Dicembre_2" xfId="648"/>
    <cellStyle name="%_Cash Costs_Base Dati Valori YTD_KPI Brasile Giugno_2006_last" xfId="649"/>
    <cellStyle name="%_Cash Costs_Base Dati Valori YTD_KPI Brasile Maggio_2006_3" xfId="650"/>
    <cellStyle name="%_Cash Costs_Base Dati Valori YTD_KPI Brasile Piano_Closing_NUOVA LOGICA" xfId="651"/>
    <cellStyle name="%_Cash Costs_Base Dati Valori YTD_Main KPI Piano '06-'08 Brazil" xfId="652"/>
    <cellStyle name="%_Cash Costs_Base Dati Valori YTD_Main Results 2005 TI Group 7 oct" xfId="653"/>
    <cellStyle name="%_Cash Costs_Base Dati Valori YTD_Master Piano_Gestionale_PE_perBdg" xfId="654"/>
    <cellStyle name="%_Cash Costs_Base Dati Valori YTD_Megabase 2005" xfId="655"/>
    <cellStyle name="%_Cash Costs_Base Dati Valori YTD_NFP 2" xfId="656"/>
    <cellStyle name="%_Cash Costs_Base Dati Valori YTD_Operating WC - back up" xfId="657"/>
    <cellStyle name="%_Cash Costs_Base Dati Valori YTD_OTHER FLASH" xfId="658"/>
    <cellStyle name="%_Cash Costs_Base Dati Valori YTD_Report 09" xfId="659"/>
    <cellStyle name="%_Cash Costs_Base Dati Valori YTD_Report 12 Preclosing" xfId="660"/>
    <cellStyle name="%_Cash Costs_Base Dati Valori YTD_Report financial 2006.APR" xfId="661"/>
    <cellStyle name="%_Cash Costs_Base Dati Valori YTD_Report March 2006 valori 2" xfId="662"/>
    <cellStyle name="%_Cash Costs_Base Dati Valori YTD_Report Mobile piano 06 08" xfId="663"/>
    <cellStyle name="%_Cash Costs_Base Dati Valori YTD_Report11_VP" xfId="664"/>
    <cellStyle name="%_Cash Costs_Base Dati Valori YTD_Riepilogo Target IT Gaap vs IAS" xfId="665"/>
    <cellStyle name="%_Cash Costs_Base Dati Valori YTD_Tableau_FACPC_Ti Gruppo_Cons2" xfId="666"/>
    <cellStyle name="%_Cash Costs_Base Dati Valori YTD_Tavole IAS 2003-2004-2005" xfId="667"/>
    <cellStyle name="%_Cash Costs_Base Dati Valori YTD_TdB_Law_Eco_Fin_Feb4" xfId="668"/>
    <cellStyle name="%_Cash Costs_Base Dati Valori YTD_TdB_Law_Eco_Fin_Feb7" xfId="669"/>
    <cellStyle name="%_Cash Costs_Base Dati Valori YTD_TdB_Law_Eco_Fin_Feb9" xfId="670"/>
    <cellStyle name="%_Cash Costs_Base Dati Valori YTD_TdB_Law_Eco_Fin_For2" xfId="671"/>
    <cellStyle name="%_Cash Costs_Base Dati Valori YTD_TdB_LAW_gest_febbr 04_2403" xfId="672"/>
    <cellStyle name="%_Cash Costs_Base Dati Valori YTD_TdB_LAW_gest_MARZO '04 14 05" xfId="673"/>
    <cellStyle name="%_Cash Costs_Base Dati Valori YTD_TdB_LAW_gest_MARZO 04 OLD STRUTT_2604" xfId="674"/>
    <cellStyle name="%_Cash Costs_Base Dati Valori YTD_TdbGroup-Dicembrev26" xfId="675"/>
    <cellStyle name="%_Cash Costs_Base Dati Valori YTD_Tnc" xfId="676"/>
    <cellStyle name="%_Cash Costs_Base dati YTD" xfId="677"/>
    <cellStyle name="%_Cash Costs_Brasile marzo '051" xfId="678"/>
    <cellStyle name="%_Cash Costs_BS Forecast 2002" xfId="679"/>
    <cellStyle name="%_Cash Costs_BS Full Year 2001" xfId="680"/>
    <cellStyle name="%_Cash Costs_BUDGET E PIANO IAS 2005_2007_Bolivia_1503_1" xfId="681"/>
    <cellStyle name="%_Cash Costs_Capex" xfId="682"/>
    <cellStyle name="%_Cash Costs_Cartel1" xfId="683"/>
    <cellStyle name="%_Cash Costs_Cartel2" xfId="684"/>
    <cellStyle name="%_Cash Costs_Cartel3" xfId="685"/>
    <cellStyle name="%_Cash Costs_Cash Costs " xfId="686"/>
    <cellStyle name="%_Cash Costs_CF Forecast 2002" xfId="687"/>
    <cellStyle name="%_Cash Costs_Chile e Bolivia Marzo '04" xfId="688"/>
    <cellStyle name="%_Cash Costs_Chile e Bolivia Mobile" xfId="689"/>
    <cellStyle name="%_Cash Costs_Chile e Bolivia Mobile 2" xfId="690"/>
    <cellStyle name="%_Cash Costs_Copy of TIM Celular CB_June 05_tabella x TDB2" xfId="691"/>
    <cellStyle name="%_Cash Costs_Data Book LAO Plan 04_06 - Financial Results" xfId="692"/>
    <cellStyle name="%_Cash Costs_Data Book MAX 2004-2006" xfId="693"/>
    <cellStyle name="%_Cash Costs_Data Book Plan Peru_Adjusted 28.11.02" xfId="694"/>
    <cellStyle name="%_Cash Costs_Data Book_ITM_Marzo_2003_6" xfId="695"/>
    <cellStyle name="%_Cash Costs_Databook_Full Year_LAW14 appoggio" xfId="696"/>
    <cellStyle name="%_Cash Costs_Databook_Full Year_LAW14appoggio" xfId="697"/>
    <cellStyle name="%_Cash Costs_Efficiency ITG_dec_vers06_03_03" xfId="698"/>
    <cellStyle name="%_Cash Costs_Expenses" xfId="699"/>
    <cellStyle name="%_Cash Costs_Flash Report_Aprile" xfId="700"/>
    <cellStyle name="%_Cash Costs_Gruppo_BDG_Budget e Piano_2005_Ufficiale_2" xfId="701"/>
    <cellStyle name="%_Cash Costs_Gruppo_Totale_Dicembre_uff3" xfId="702"/>
    <cellStyle name="%_Cash Costs_I Forecast Flash LAW6" xfId="703"/>
    <cellStyle name="%_Cash Costs_KPI" xfId="704"/>
    <cellStyle name="%_Cash Costs_Lao x-rate Bdg 2004" xfId="705"/>
    <cellStyle name="%_Cash Costs_LAO_Forecast_6" xfId="706"/>
    <cellStyle name="%_Cash Costs_LAW_Forecast_6" xfId="707"/>
    <cellStyle name="%_Cash Costs_legende" xfId="708"/>
    <cellStyle name="%_Cash Costs_Market_ BDG_e PIANO_2005_con proforma_Ufficiale_2" xfId="709"/>
    <cellStyle name="%_Cash Costs_Market_ Dicembre_2002_uff_3" xfId="710"/>
    <cellStyle name="%_Cash Costs_Master Piano_DataBook_PE4bis" xfId="711"/>
    <cellStyle name="%_Cash Costs_Master Piano_DataBook_PE5 per Bdg" xfId="712"/>
    <cellStyle name="%_Cash Costs_Master Piano_Gestionale_PE_perBdg" xfId="713"/>
    <cellStyle name="%_Cash Costs_MasterPiano_DataBook_LAO per Bdg" xfId="714"/>
    <cellStyle name="%_Cash Costs_MasterPiano_DataBook_LAO2bis bis" xfId="715"/>
    <cellStyle name="%_Cash Costs_MasterPiano_DataBook_LAO48" xfId="716"/>
    <cellStyle name="%_Cash Costs_MasterPiano_LA" xfId="717"/>
    <cellStyle name="%_Cash Costs_MasterPiano_LA2" xfId="718"/>
    <cellStyle name="%_Cash Costs_Mercato" xfId="719"/>
    <cellStyle name="%_Cash Costs_Metriche BRASILE" xfId="720"/>
    <cellStyle name="%_Cash Costs_Metrics  LAW 2004 10 PARTE WL" xfId="721"/>
    <cellStyle name="%_Cash Costs_Operating Report ITZ" xfId="722"/>
    <cellStyle name="%_Cash Costs_OUTLOOK VS 2001" xfId="723"/>
    <cellStyle name="%_Cash Costs_P&amp;L Forecast 2002" xfId="724"/>
    <cellStyle name="%_Cash Costs_Piano 2003-2005_LAWFullappoggio" xfId="725"/>
    <cellStyle name="%_Cash Costs_Piano_LAO_newproforma24" xfId="726"/>
    <cellStyle name="%_Cash Costs_PL x Q 2003 vs 2002" xfId="727"/>
    <cellStyle name="%_Cash Costs_Plan_LAO_old TI version (example)" xfId="728"/>
    <cellStyle name="%_Cash Costs_Quarter_Gruppo Totale" xfId="729"/>
    <cellStyle name="%_Cash Costs_Quarter_Market" xfId="730"/>
    <cellStyle name="%_Cash Costs_Schema costi Gruppo_december CDA1" xfId="731"/>
    <cellStyle name="%_Cash Costs_Scocca per Perimetri 2002" xfId="732"/>
    <cellStyle name="%_Cash Costs_TDB_Bolivia_Plan 05 07_II° invio_140305" xfId="733"/>
    <cellStyle name="%_Cash Costs_TDB_Bolivia_Plan 05 07_II° invio_150305_ITGAAP" xfId="734"/>
    <cellStyle name="%_Cash Costs_TdB_IT Gruppo_Dicembre" xfId="735"/>
    <cellStyle name="%_Cash Costs_TdB_LAO_Novembre 2003" xfId="736"/>
    <cellStyle name="%_Cash Costs_TdB_LAO_Piano 2004-2006_32_14_11_new Fcst" xfId="737"/>
    <cellStyle name="%_Cash Costs_TdB_LAO_Piano 2004-2006_33_new Fcst_16 Dic_newBatacchi" xfId="738"/>
    <cellStyle name="%_Cash Costs_TdB_LAO_Settembre 2003_Ufficiale" xfId="739"/>
    <cellStyle name="%_Cash Costs_TdB_Law_Eco_Fin_Feb4" xfId="740"/>
    <cellStyle name="%_Cash Costs_TdB_Law_Eco_Fin_Feb7" xfId="741"/>
    <cellStyle name="%_Cash Costs_TdB_Law_Eco_Fin_Feb9" xfId="742"/>
    <cellStyle name="%_Cash Costs_TdB_Law_Eco_Fin_For2" xfId="743"/>
    <cellStyle name="%_Cash Costs_TdB_LAW_gest_febbr 04_2403" xfId="744"/>
    <cellStyle name="%_Cash Costs_TdB_LAW_gest_MARZO '04 14 05" xfId="745"/>
    <cellStyle name="%_Cash Costs_TdB_LAW_gest_MARZO 04 OLD STRUTT_2604" xfId="746"/>
    <cellStyle name="%_Cash Costs_x wireline  marzo" xfId="747"/>
    <cellStyle name="%_CF 2002" xfId="748"/>
    <cellStyle name="%_CF Forecast 2002" xfId="749"/>
    <cellStyle name="%_Chile e Bolivia Marzo '04" xfId="750"/>
    <cellStyle name="%_Chile e Bolivia Mobile" xfId="751"/>
    <cellStyle name="%_Chile e Bolivia Mobile 2" xfId="752"/>
    <cellStyle name="%_Dane do prezentacji 2Q09" xfId="753"/>
    <cellStyle name="%_Data Book BU IOP_Febbraio18" xfId="754"/>
    <cellStyle name="%_Data Book BU IOP_Febbraio18_1° Margine YTD" xfId="755"/>
    <cellStyle name="%_Data Book BU IOP_Febbraio18_2 - Data Book BU Plan 04_06-Financial Results-Nuovo" xfId="756"/>
    <cellStyle name="%_Data Book BU IOP_Febbraio18_2 - Financial Results - BU Internet &amp; Media" xfId="757"/>
    <cellStyle name="%_Data Book BU IOP_Febbraio18_3a - Consolidation Area Analysis" xfId="758"/>
    <cellStyle name="%_Data Book BU IOP_Febbraio18_5 - Budget Investimenti Plan 04-06. TV_4_SENT" xfId="759"/>
    <cellStyle name="%_Data Book BU IOP_Febbraio18_5 - Budget Investimenti Plan 04-06. TV_4_SENT1" xfId="760"/>
    <cellStyle name="%_Data Book BU IOP_Febbraio18_7 - Data Book BU Plan 04_06-IM-KPI Metrics" xfId="761"/>
    <cellStyle name="%_Data Book BU IOP_Febbraio18_Agenda Feb 2006" xfId="762"/>
    <cellStyle name="%_Data Book BU IOP_Febbraio18_Aggregato LAO_Agosto4" xfId="763"/>
    <cellStyle name="%_Data Book BU IOP_Febbraio18_Allegati Short Letter nov '05" xfId="764"/>
    <cellStyle name="%_Data Book BU IOP_Febbraio18_Allegati Short Letter nov '05 (3)" xfId="765"/>
    <cellStyle name="%_Data Book BU IOP_Febbraio18_Allegati Short Letter nov '05 (4)" xfId="766"/>
    <cellStyle name="%_Data Book BU IOP_Febbraio18_Back up Ti Day" xfId="767"/>
    <cellStyle name="%_Data Book BU IOP_Febbraio18_Backup presentazione bdg III versione" xfId="768"/>
    <cellStyle name="%_Data Book BU IOP_Febbraio18_Base Dati Valori Actual" xfId="769"/>
    <cellStyle name="%_Data Book BU IOP_Febbraio18_Base Dati Valori Bdg" xfId="770"/>
    <cellStyle name="%_Data Book BU IOP_Febbraio18_Base Dati Valori Forecast FY" xfId="771"/>
    <cellStyle name="%_Data Book BU IOP_Febbraio18_Base Dati Valori Full Year" xfId="772"/>
    <cellStyle name="%_Data Book BU IOP_Febbraio18_Base Dati Valori Year" xfId="773"/>
    <cellStyle name="%_Data Book BU IOP_Febbraio18_Base Dati Valori YTD" xfId="774"/>
    <cellStyle name="%_Data Book BU IOP_Febbraio18_Base Dati Valori YTD_1° Margine YTD" xfId="775"/>
    <cellStyle name="%_Data Book BU IOP_Febbraio18_Base Dati Valori YTD_Agenda Feb 2006" xfId="776"/>
    <cellStyle name="%_Data Book BU IOP_Febbraio18_Base Dati Valori YTD_Allegati Short Letter nov '05" xfId="777"/>
    <cellStyle name="%_Data Book BU IOP_Febbraio18_Base Dati Valori YTD_Allegati Short Letter nov '05 (3)" xfId="778"/>
    <cellStyle name="%_Data Book BU IOP_Febbraio18_Base Dati Valori YTD_Allegati Short Letter nov '05 (4)" xfId="779"/>
    <cellStyle name="%_Data Book BU IOP_Febbraio18_Base Dati Valori YTD_Back up Ti Day" xfId="780"/>
    <cellStyle name="%_Data Book BU IOP_Febbraio18_Base Dati Valori YTD_Backup presentazione bdg III versione" xfId="781"/>
    <cellStyle name="%_Data Book BU IOP_Febbraio18_Base Dati Valori YTD_Base Dati Valori Bdg" xfId="782"/>
    <cellStyle name="%_Data Book BU IOP_Febbraio18_Base Dati Valori YTD_Book1" xfId="783"/>
    <cellStyle name="%_Data Book BU IOP_Febbraio18_Base Dati Valori YTD_Book2" xfId="784"/>
    <cellStyle name="%_Data Book BU IOP_Febbraio18_Base Dati Valori YTD_Brazil 2006_2008" xfId="785"/>
    <cellStyle name="%_Data Book BU IOP_Febbraio18_Base Dati Valori YTD_Break-Up IT GAAP Euro 1" xfId="786"/>
    <cellStyle name="%_Data Book BU IOP_Febbraio18_Base Dati Valori YTD_Break-Up IT GAAP Euro 2" xfId="787"/>
    <cellStyle name="%_Data Book BU IOP_Febbraio18_Base Dati Valori YTD_BU_CHANGE_ANALYSIS_1 (2)" xfId="788"/>
    <cellStyle name="%_Data Book BU IOP_Febbraio18_Base Dati Valori YTD_Budget &amp; Piano IAS_draft" xfId="789"/>
    <cellStyle name="%_Data Book BU IOP_Febbraio18_Base Dati Valori YTD_Capex" xfId="790"/>
    <cellStyle name="%_Data Book BU IOP_Febbraio18_Base Dati Valori YTD_Cartel1" xfId="791"/>
    <cellStyle name="%_Data Book BU IOP_Febbraio18_Base Dati Valori YTD_Cartel1 (2)" xfId="792"/>
    <cellStyle name="%_Data Book BU IOP_Febbraio18_Base Dati Valori YTD_Cartel1 (3)" xfId="793"/>
    <cellStyle name="%_Data Book BU IOP_Febbraio18_Base Dati Valori YTD_Cartel1 (4)" xfId="794"/>
    <cellStyle name="%_Data Book BU IOP_Febbraio18_Base Dati Valori YTD_Cartel2" xfId="795"/>
    <cellStyle name="%_Data Book BU IOP_Febbraio18_Base Dati Valori YTD_Cash Costs " xfId="796"/>
    <cellStyle name="%_Data Book BU IOP_Febbraio18_Base Dati Valori YTD_Cash Costs  (2)" xfId="797"/>
    <cellStyle name="%_Data Book BU IOP_Febbraio18_Base Dati Valori YTD_Change vs LY" xfId="798"/>
    <cellStyle name="%_Data Book BU IOP_Febbraio18_Base Dati Valori YTD_Commenti IAS 2004_2007newPER REPORT_vs1" xfId="799"/>
    <cellStyle name="%_Data Book BU IOP_Febbraio18_Base Dati Valori YTD_Controllo Costi ITZ Mobile" xfId="800"/>
    <cellStyle name="%_Data Book BU IOP_Febbraio18_Base Dati Valori YTD_Copia di ITZ e BRA new" xfId="801"/>
    <cellStyle name="%_Data Book BU IOP_Febbraio18_Base Dati Valori YTD_COPIADILAVORO2004" xfId="802"/>
    <cellStyle name="%_Data Book BU IOP_Febbraio18_Base Dati Valori YTD_DB Domestic Actual" xfId="803"/>
    <cellStyle name="%_Data Book BU IOP_Febbraio18_Base Dati Valori YTD_EAP_GESTIONALE MOBILE marzo_Amedeo" xfId="804"/>
    <cellStyle name="%_Data Book BU IOP_Febbraio18_Base Dati Valori YTD_ebit_month" xfId="805"/>
    <cellStyle name="%_Data Book BU IOP_Febbraio18_Base Dati Valori YTD_EBITDA ANALYSIS DEC ytd_month" xfId="806"/>
    <cellStyle name="%_Data Book BU IOP_Febbraio18_Base Dati Valori YTD_Econommico Agosto 2005" xfId="807"/>
    <cellStyle name="%_Data Book BU IOP_Febbraio18_Base Dati Valori YTD_Econommico Dic '05_closing 1" xfId="808"/>
    <cellStyle name="%_Data Book BU IOP_Febbraio18_Base Dati Valori YTD_Econommico Oct '05" xfId="809"/>
    <cellStyle name="%_Data Book BU IOP_Febbraio18_Base Dati Valori YTD_Efficiency per presentazione 19nov" xfId="810"/>
    <cellStyle name="%_Data Book BU IOP_Febbraio18_Base Dati Valori YTD_Euros Data Book Consolidado" xfId="811"/>
    <cellStyle name="%_Data Book BU IOP_Febbraio18_Base Dati Valori YTD_Expenses" xfId="812"/>
    <cellStyle name="%_Data Book BU IOP_Febbraio18_Base Dati Valori YTD_Financial  Disposal 005-20071" xfId="813"/>
    <cellStyle name="%_Data Book BU IOP_Febbraio18_Base Dati Valori YTD_Financial  Disposal closing sep e FCST3" xfId="814"/>
    <cellStyle name="%_Data Book BU IOP_Febbraio18_Base Dati Valori YTD_Financial  Disposal closing sep e FCST3 per q" xfId="815"/>
    <cellStyle name="%_Data Book BU IOP_Febbraio18_Base Dati Valori YTD_Financial TdB TIM Group" xfId="816"/>
    <cellStyle name="%_Data Book BU IOP_Febbraio18_Base Dati Valori YTD_Financial TdB TIM Group_28" xfId="817"/>
    <cellStyle name="%_Data Book BU IOP_Febbraio18_Base Dati Valori YTD_Financial TdB TIM Group_vs 15" xfId="818"/>
    <cellStyle name="%_Data Book BU IOP_Febbraio18_Base Dati Valori YTD_Flash EBIT" xfId="819"/>
    <cellStyle name="%_Data Book BU IOP_Febbraio18_Base Dati Valori YTD_FLASH EBIT 1110" xfId="820"/>
    <cellStyle name="%_Data Book BU IOP_Febbraio18_Base Dati Valori YTD_Gestionale Aprile 2006_1" xfId="821"/>
    <cellStyle name="%_Data Book BU IOP_Febbraio18_Base Dati Valori YTD_Gestionale Dic '05_ con IV Q_2" xfId="822"/>
    <cellStyle name="%_Data Book BU IOP_Febbraio18_Base Dati Valori YTD_Gestionale Dic '05_ con IV Q_2 NEW" xfId="823"/>
    <cellStyle name="%_Data Book BU IOP_Febbraio18_Base Dati Valori YTD_Gestionale giugno '06" xfId="824"/>
    <cellStyle name="%_Data Book BU IOP_Febbraio18_Base Dati Valori YTD_Gestionale maggio 2006_3" xfId="825"/>
    <cellStyle name="%_Data Book BU IOP_Febbraio18_Base Dati Valori YTD_Gestionale Nov '05_2" xfId="826"/>
    <cellStyle name="%_Data Book BU IOP_Febbraio18_Base Dati Valori YTD_Gestionale Piao 06 08_V3" xfId="827"/>
    <cellStyle name="%_Data Book BU IOP_Febbraio18_Base Dati Valori YTD_grafico per sl (3)" xfId="828"/>
    <cellStyle name="%_Data Book BU IOP_Febbraio18_Base Dati Valori YTD_Graficos MComittee_BReview" xfId="829"/>
    <cellStyle name="%_Data Book BU IOP_Febbraio18_Base Dati Valori YTD_Grecia disposal _last CBEP (3)" xfId="830"/>
    <cellStyle name="%_Data Book BU IOP_Febbraio18_Base Dati Valori YTD_ias analysis" xfId="831"/>
    <cellStyle name="%_Data Book BU IOP_Febbraio18_Base Dati Valori YTD_Ias Analysis Gruppo e Italia" xfId="832"/>
    <cellStyle name="%_Data Book BU IOP_Febbraio18_Base Dati Valori YTD_Impatto Disposal GPP" xfId="833"/>
    <cellStyle name="%_Data Book BU IOP_Febbraio18_Base Dati Valori YTD_Impatto Disposal TI Media" xfId="834"/>
    <cellStyle name="%_Data Book BU IOP_Febbraio18_Base Dati Valori YTD_Input" xfId="835"/>
    <cellStyle name="%_Data Book BU IOP_Febbraio18_Base Dati Valori YTD_IS Detail" xfId="836"/>
    <cellStyle name="%_Data Book BU IOP_Febbraio18_Base Dati Valori YTD_IT-GAAP-Proposta TdB TIM Brasil" xfId="837"/>
    <cellStyle name="%_Data Book BU IOP_Febbraio18_Base Dati Valori YTD_KPI Brasile Aprile_2006_6" xfId="838"/>
    <cellStyle name="%_Data Book BU IOP_Febbraio18_Base Dati Valori YTD_KPI Brasile Dicembre_2" xfId="839"/>
    <cellStyle name="%_Data Book BU IOP_Febbraio18_Base Dati Valori YTD_KPI Brasile Giugno_2006_last" xfId="840"/>
    <cellStyle name="%_Data Book BU IOP_Febbraio18_Base Dati Valori YTD_KPI Brasile Maggio_2006_3" xfId="841"/>
    <cellStyle name="%_Data Book BU IOP_Febbraio18_Base Dati Valori YTD_KPI Brasile Piano_Closing_NUOVA LOGICA" xfId="842"/>
    <cellStyle name="%_Data Book BU IOP_Febbraio18_Base Dati Valori YTD_Main KPI Piano '06-'08 Brazil" xfId="843"/>
    <cellStyle name="%_Data Book BU IOP_Febbraio18_Base Dati Valori YTD_Main Results 2005 TI Group 7 oct" xfId="844"/>
    <cellStyle name="%_Data Book BU IOP_Febbraio18_Base Dati Valori YTD_Master Piano_Gestionale_PE_perBdg" xfId="845"/>
    <cellStyle name="%_Data Book BU IOP_Febbraio18_Base Dati Valori YTD_Megabase 2005" xfId="846"/>
    <cellStyle name="%_Data Book BU IOP_Febbraio18_Base Dati Valori YTD_NFP 2" xfId="847"/>
    <cellStyle name="%_Data Book BU IOP_Febbraio18_Base Dati Valori YTD_Operating WC - back up" xfId="848"/>
    <cellStyle name="%_Data Book BU IOP_Febbraio18_Base Dati Valori YTD_OTHER FLASH" xfId="849"/>
    <cellStyle name="%_Data Book BU IOP_Febbraio18_Base Dati Valori YTD_Report 09" xfId="850"/>
    <cellStyle name="%_Data Book BU IOP_Febbraio18_Base Dati Valori YTD_Report 12 Preclosing" xfId="851"/>
    <cellStyle name="%_Data Book BU IOP_Febbraio18_Base Dati Valori YTD_Report financial 2006.APR" xfId="852"/>
    <cellStyle name="%_Data Book BU IOP_Febbraio18_Base Dati Valori YTD_Report March 2006 valori 2" xfId="853"/>
    <cellStyle name="%_Data Book BU IOP_Febbraio18_Base Dati Valori YTD_Report Mobile piano 06 08" xfId="854"/>
    <cellStyle name="%_Data Book BU IOP_Febbraio18_Base Dati Valori YTD_Report11_VP" xfId="855"/>
    <cellStyle name="%_Data Book BU IOP_Febbraio18_Base Dati Valori YTD_Riepilogo Target IT Gaap vs IAS" xfId="856"/>
    <cellStyle name="%_Data Book BU IOP_Febbraio18_Base Dati Valori YTD_Tableau_FACPC_Ti Gruppo_Cons2" xfId="857"/>
    <cellStyle name="%_Data Book BU IOP_Febbraio18_Base Dati Valori YTD_Tavole IAS 2003-2004-2005" xfId="858"/>
    <cellStyle name="%_Data Book BU IOP_Febbraio18_Base Dati Valori YTD_TdB_Law_Eco_Fin_Feb4" xfId="859"/>
    <cellStyle name="%_Data Book BU IOP_Febbraio18_Base Dati Valori YTD_TdB_Law_Eco_Fin_Feb7" xfId="860"/>
    <cellStyle name="%_Data Book BU IOP_Febbraio18_Base Dati Valori YTD_TdB_Law_Eco_Fin_Feb9" xfId="861"/>
    <cellStyle name="%_Data Book BU IOP_Febbraio18_Base Dati Valori YTD_TdB_Law_Eco_Fin_For2" xfId="862"/>
    <cellStyle name="%_Data Book BU IOP_Febbraio18_Base Dati Valori YTD_TdB_LAW_gest_febbr 04_2403" xfId="863"/>
    <cellStyle name="%_Data Book BU IOP_Febbraio18_Base Dati Valori YTD_TdB_LAW_gest_MARZO '04 14 05" xfId="864"/>
    <cellStyle name="%_Data Book BU IOP_Febbraio18_Base Dati Valori YTD_TdB_LAW_gest_MARZO 04 OLD STRUTT_2604" xfId="865"/>
    <cellStyle name="%_Data Book BU IOP_Febbraio18_Base Dati Valori YTD_TdbGroup-Dicembrev26" xfId="866"/>
    <cellStyle name="%_Data Book BU IOP_Febbraio18_Base Dati Valori YTD_Tnc" xfId="867"/>
    <cellStyle name="%_Data Book BU IOP_Febbraio18_Base dati YTD" xfId="868"/>
    <cellStyle name="%_Data Book BU IOP_Febbraio18_bbned" xfId="869"/>
    <cellStyle name="%_Data Book BU IOP_Febbraio18_BDV_PL_SEGM" xfId="870"/>
    <cellStyle name="%_Data Book BU IOP_Febbraio18_Book1" xfId="871"/>
    <cellStyle name="%_Data Book BU IOP_Febbraio18_Book2" xfId="872"/>
    <cellStyle name="%_Data Book BU IOP_Febbraio18_Brazil 2006_2008" xfId="873"/>
    <cellStyle name="%_Data Book BU IOP_Febbraio18_Break Up Results" xfId="874"/>
    <cellStyle name="%_Data Book BU IOP_Febbraio18_BS Forecast 2002" xfId="875"/>
    <cellStyle name="%_Data Book BU IOP_Febbraio18_BS Full Year 2001" xfId="876"/>
    <cellStyle name="%_Data Book BU IOP_Febbraio18_BU_CHANGE_ANALYSIS_1 (2)" xfId="877"/>
    <cellStyle name="%_Data Book BU IOP_Febbraio18_Budget &amp; Piano 2005-2007 - solo IAS (01 aprile)" xfId="878"/>
    <cellStyle name="%_Data Book BU IOP_Febbraio18_Budget &amp; Piano 2005-2007 Definitivo" xfId="879"/>
    <cellStyle name="%_Data Book BU IOP_Febbraio18_Budget &amp; Piano IAS" xfId="880"/>
    <cellStyle name="%_Data Book BU IOP_Febbraio18_Budget &amp; Piano IAS_draft" xfId="881"/>
    <cellStyle name="%_Data Book BU IOP_Febbraio18_Buffetti - Data Book BU Plan 04_06-Financial Results-Nuovo" xfId="882"/>
    <cellStyle name="%_Data Book BU IOP_Febbraio18_by Q" xfId="883"/>
    <cellStyle name="%_Data Book BU IOP_Febbraio18_Capex" xfId="884"/>
    <cellStyle name="%_Data Book BU IOP_Febbraio18_Cartel1" xfId="885"/>
    <cellStyle name="%_Data Book BU IOP_Febbraio18_Cartel1 (2)" xfId="886"/>
    <cellStyle name="%_Data Book BU IOP_Febbraio18_Cartel1 (3)" xfId="887"/>
    <cellStyle name="%_Data Book BU IOP_Febbraio18_Cartel1 (4)" xfId="888"/>
    <cellStyle name="%_Data Book BU IOP_Febbraio18_Cartel2" xfId="889"/>
    <cellStyle name="%_Data Book BU IOP_Febbraio18_Cash Costs " xfId="890"/>
    <cellStyle name="%_Data Book BU IOP_Febbraio18_Cash Costs  (2)" xfId="891"/>
    <cellStyle name="%_Data Book BU IOP_Febbraio18_Cash out_ fcst 1_2004" xfId="892"/>
    <cellStyle name="%_Data Book BU IOP_Febbraio18_CF Forecast 2002" xfId="893"/>
    <cellStyle name="%_Data Book BU IOP_Febbraio18_Commenti IAS 2004_2007newPER REPORT_vs1" xfId="894"/>
    <cellStyle name="%_Data Book BU IOP_Febbraio18_Controllo Costi ITZ Mobile" xfId="895"/>
    <cellStyle name="%_Data Book BU IOP_Febbraio18_Copia di ITZ e BRA new" xfId="896"/>
    <cellStyle name="%_Data Book BU IOP_Febbraio18_COPIADILAVORO2004" xfId="897"/>
    <cellStyle name="%_Data Book BU IOP_Febbraio18_Copy of 2 - Financial Results - BU Wireline" xfId="898"/>
    <cellStyle name="%_Data Book BU IOP_Febbraio18_D_INP_IAS" xfId="899"/>
    <cellStyle name="%_Data Book BU IOP_Febbraio18_Data book 2004 e Piano Internet" xfId="900"/>
    <cellStyle name="%_Data Book BU IOP_Febbraio18_Data Book BU Plan 04_06 TV" xfId="901"/>
    <cellStyle name="%_Data Book BU IOP_Febbraio18_Data Book LAO Plan 04_06 - Financial Results" xfId="902"/>
    <cellStyle name="%_Data Book BU IOP_Febbraio18_Data Book MAX 2004-2006" xfId="903"/>
    <cellStyle name="%_Data Book BU IOP_Febbraio18_Data Book_ITM_Marzo_2003_6" xfId="904"/>
    <cellStyle name="%_Data Book BU IOP_Febbraio18_Databook_Full Year_LAW14 appoggio" xfId="905"/>
    <cellStyle name="%_Data Book BU IOP_Febbraio18_Databook_Full Year_LAW14appoggio" xfId="906"/>
    <cellStyle name="%_Data Book BU IOP_Febbraio18_Dati gestionali_ III_fcst_WITT" xfId="907"/>
    <cellStyle name="%_Data Book BU IOP_Febbraio18_Dati IT Tilab" xfId="908"/>
    <cellStyle name="%_Data Book BU IOP_Febbraio18_DB" xfId="909"/>
    <cellStyle name="%_Data Book BU IOP_Febbraio18_DB Domestic Actual" xfId="910"/>
    <cellStyle name="%_Data Book BU IOP_Febbraio18_Delta Perimetri _2003 2002 x bdg 04 con cambi new1" xfId="911"/>
    <cellStyle name="%_Data Book BU IOP_Febbraio18_Dettaglio Investimenti" xfId="912"/>
    <cellStyle name="%_Data Book BU IOP_Febbraio18_EAP_GESTIONALE MOBILE marzo_Amedeo" xfId="913"/>
    <cellStyle name="%_Data Book BU IOP_Febbraio18_ebit_month" xfId="914"/>
    <cellStyle name="%_Data Book BU IOP_Febbraio18_EBITDA ANALYSIS DEC ytd_month" xfId="915"/>
    <cellStyle name="%_Data Book BU IOP_Febbraio18_Econommico Agosto 2005" xfId="916"/>
    <cellStyle name="%_Data Book BU IOP_Febbraio18_Econommico Dic '05_closing 1" xfId="917"/>
    <cellStyle name="%_Data Book BU IOP_Febbraio18_Econommico Oct '05" xfId="918"/>
    <cellStyle name="%_Data Book BU IOP_Febbraio18_Efficiency ITG_dec_vers06_03_03" xfId="919"/>
    <cellStyle name="%_Data Book BU IOP_Febbraio18_Efficiency per presentazione 19nov" xfId="920"/>
    <cellStyle name="%_Data Book BU IOP_Febbraio18_estratto costi giugno da TDB Apix" xfId="921"/>
    <cellStyle name="%_Data Book BU IOP_Febbraio18_EXPENCES al netto del costo del prodotto la7 e mtv" xfId="922"/>
    <cellStyle name="%_Data Book BU IOP_Febbraio18_Expenses" xfId="923"/>
    <cellStyle name="%_Data Book BU IOP_Febbraio18_Expenses Analysis Budget Piano" xfId="924"/>
    <cellStyle name="%_Data Book BU IOP_Febbraio18_Financial  Disposal 005-20071" xfId="925"/>
    <cellStyle name="%_Data Book BU IOP_Febbraio18_Financial  Disposal closing sep e FCST3" xfId="926"/>
    <cellStyle name="%_Data Book BU IOP_Febbraio18_Financial  Disposal closing sep e FCST3 per q" xfId="927"/>
    <cellStyle name="%_Data Book BU IOP_Febbraio18_Financial TdB TIM Group" xfId="928"/>
    <cellStyle name="%_Data Book BU IOP_Febbraio18_Financial TdB TIM Group_28" xfId="929"/>
    <cellStyle name="%_Data Book BU IOP_Febbraio18_Financial TdB TIM Group_vs 15" xfId="930"/>
    <cellStyle name="%_Data Book BU IOP_Febbraio18_Format gestionale Corporate - 260105 v2 invio" xfId="931"/>
    <cellStyle name="%_Data Book BU IOP_Febbraio18_Format gestionale Corporate - video e ADSL" xfId="932"/>
    <cellStyle name="%_Data Book BU IOP_Febbraio18_Gestionale Aprile 2006_1" xfId="933"/>
    <cellStyle name="%_Data Book BU IOP_Febbraio18_Gestionale Dic '05_ con IV Q_2" xfId="934"/>
    <cellStyle name="%_Data Book BU IOP_Febbraio18_Gestionale Dic '05_ con IV Q_2 NEW" xfId="935"/>
    <cellStyle name="%_Data Book BU IOP_Febbraio18_Gestionale giugno '06" xfId="936"/>
    <cellStyle name="%_Data Book BU IOP_Febbraio18_Gestionale maggio 2006_3" xfId="937"/>
    <cellStyle name="%_Data Book BU IOP_Febbraio18_Gestionale Nov '05_2" xfId="938"/>
    <cellStyle name="%_Data Book BU IOP_Febbraio18_Gestionale Piao 06 08_V3" xfId="939"/>
    <cellStyle name="%_Data Book BU IOP_Febbraio18_grafico per sl (3)" xfId="940"/>
    <cellStyle name="%_Data Book BU IOP_Febbraio18_Grecia disposal _last CBEP (3)" xfId="941"/>
    <cellStyle name="%_Data Book BU IOP_Febbraio18_Gruppo_BDG_Budget e Piano_2005_Ufficiale_2" xfId="942"/>
    <cellStyle name="%_Data Book BU IOP_Febbraio18_Gruppo_Totale_Dicembre_uff3" xfId="943"/>
    <cellStyle name="%_Data Book BU IOP_Febbraio18_hansenetnew-dic" xfId="944"/>
    <cellStyle name="%_Data Book BU IOP_Febbraio18_headcount" xfId="945"/>
    <cellStyle name="%_Data Book BU IOP_Febbraio18_I Forecast Flash LAW6" xfId="946"/>
    <cellStyle name="%_Data Book BU IOP_Febbraio18_ias analysis" xfId="947"/>
    <cellStyle name="%_Data Book BU IOP_Febbraio18_Ias Analysis Gruppo e Italia" xfId="948"/>
    <cellStyle name="%_Data Book BU IOP_Febbraio18_IAS Nuova struttura Wireline_fin" xfId="949"/>
    <cellStyle name="%_Data Book BU IOP_Febbraio18_Impatto Disposal GPP" xfId="950"/>
    <cellStyle name="%_Data Book BU IOP_Febbraio18_Impatto Disposal TI Media" xfId="951"/>
    <cellStyle name="%_Data Book BU IOP_Febbraio18_IT Market_Budget 2004 Mensilizzato_10_new" xfId="952"/>
    <cellStyle name="%_Data Book BU IOP_Febbraio18_KPI" xfId="953"/>
    <cellStyle name="%_Data Book BU IOP_Febbraio18_KPI Brasile Aprile_2006_6" xfId="954"/>
    <cellStyle name="%_Data Book BU IOP_Febbraio18_KPI Brasile Dicembre_2" xfId="955"/>
    <cellStyle name="%_Data Book BU IOP_Febbraio18_KPI Brasile Giugno_2006_last" xfId="956"/>
    <cellStyle name="%_Data Book BU IOP_Febbraio18_KPI Brasile Maggio_2006_3" xfId="957"/>
    <cellStyle name="%_Data Book BU IOP_Febbraio18_KPI Brasile Piano_Closing_NUOVA LOGICA" xfId="958"/>
    <cellStyle name="%_Data Book BU IOP_Febbraio18_Lao x-rate Bdg 2004" xfId="959"/>
    <cellStyle name="%_Data Book BU IOP_Febbraio18_LAO_Forecast_6" xfId="960"/>
    <cellStyle name="%_Data Book BU IOP_Febbraio18_LAW_Forecast_6" xfId="961"/>
    <cellStyle name="%_Data Book BU IOP_Febbraio18_libertysurfgrnew-dic" xfId="962"/>
    <cellStyle name="%_Data Book BU IOP_Febbraio18_Main KPI Piano '06-'08 Brazil" xfId="963"/>
    <cellStyle name="%_Data Book BU IOP_Febbraio18_Main Results 2005 TI Group 7 oct" xfId="964"/>
    <cellStyle name="%_Data Book BU IOP_Febbraio18_Market_ BDG_e PIANO_2005_con proforma_Ufficiale_2" xfId="965"/>
    <cellStyle name="%_Data Book BU IOP_Febbraio18_Market_ Dicembre_2002_uff_3" xfId="966"/>
    <cellStyle name="%_Data Book BU IOP_Febbraio18_Master Piano_DataBook_PE4bis" xfId="967"/>
    <cellStyle name="%_Data Book BU IOP_Febbraio18_Master Piano_DataBook_PE5 per Bdg" xfId="968"/>
    <cellStyle name="%_Data Book BU IOP_Febbraio18_Master Piano_Gestionale_PE_perBdg" xfId="969"/>
    <cellStyle name="%_Data Book BU IOP_Febbraio18_MasterPiano_DataBook_LAO per Bdg" xfId="970"/>
    <cellStyle name="%_Data Book BU IOP_Febbraio18_MasterPiano_DataBook_LAO2bis bis" xfId="971"/>
    <cellStyle name="%_Data Book BU IOP_Febbraio18_MasterPiano_DataBook_LAO48" xfId="972"/>
    <cellStyle name="%_Data Book BU IOP_Febbraio18_MasterPiano_LA" xfId="973"/>
    <cellStyle name="%_Data Book BU IOP_Febbraio18_MasterPiano_LA2" xfId="974"/>
    <cellStyle name="%_Data Book BU IOP_Febbraio18_mensilizzazione IT e TI Lab" xfId="975"/>
    <cellStyle name="%_Data Book BU IOP_Febbraio18_Mercato" xfId="976"/>
    <cellStyle name="%_Data Book BU IOP_Febbraio18_Metrics  LAW 2004 10 PARTE WL" xfId="977"/>
    <cellStyle name="%_Data Book BU IOP_Febbraio18_Operating WC - back up" xfId="978"/>
    <cellStyle name="%_Data Book BU IOP_Febbraio18_OTHER FLASH" xfId="979"/>
    <cellStyle name="%_Data Book BU IOP_Febbraio18_OUTLOOK VS 2001" xfId="980"/>
    <cellStyle name="%_Data Book BU IOP_Febbraio18_P&amp;L Forecast 2002" xfId="981"/>
    <cellStyle name="%_Data Book BU IOP_Febbraio18_Perimetro Cambi_Aprile 2005 vs Lsty_FLASH 1" xfId="982"/>
    <cellStyle name="%_Data Book BU IOP_Febbraio18_Perimetro Cambi_Marzo 2005 vs Lsty_FLASH 1" xfId="983"/>
    <cellStyle name="%_Data Book BU IOP_Febbraio18_Piano 2003-2005_LAWFullappoggio" xfId="984"/>
    <cellStyle name="%_Data Book BU IOP_Febbraio18_Piano_LAO_newproforma24" xfId="985"/>
    <cellStyle name="%_Data Book BU IOP_Febbraio18_Plan_LAO_old TI version (example)" xfId="986"/>
    <cellStyle name="%_Data Book BU IOP_Febbraio18_Preview Piano 05-07 01 nov" xfId="987"/>
    <cellStyle name="%_Data Book BU IOP_Febbraio18_Quarter_Gruppo Totale" xfId="988"/>
    <cellStyle name="%_Data Book BU IOP_Febbraio18_Quarter_Market" xfId="989"/>
    <cellStyle name="%_Data Book BU IOP_Febbraio18_Rep_Package BDG_PLAN 05-07" xfId="990"/>
    <cellStyle name="%_Data Book BU IOP_Febbraio18_Report 09" xfId="991"/>
    <cellStyle name="%_Data Book BU IOP_Febbraio18_Report 12" xfId="992"/>
    <cellStyle name="%_Data Book BU IOP_Febbraio18_Report 12 Preclosing" xfId="993"/>
    <cellStyle name="%_Data Book BU IOP_Febbraio18_Report financial 2006.APR" xfId="994"/>
    <cellStyle name="%_Data Book BU IOP_Febbraio18_Report March 2006 valori 2" xfId="995"/>
    <cellStyle name="%_Data Book BU IOP_Febbraio18_Report Mobile piano 06 08" xfId="996"/>
    <cellStyle name="%_Data Book BU IOP_Febbraio18_Report Olivetti Tecnost dicembre" xfId="997"/>
    <cellStyle name="%_Data Book BU IOP_Febbraio18_Report Piano 04-06_20 nov" xfId="998"/>
    <cellStyle name="%_Data Book BU IOP_Febbraio18_Report11_VP" xfId="999"/>
    <cellStyle name="%_Data Book BU IOP_Febbraio18_Riepilogo Target IT Gaap vs IAS" xfId="1000"/>
    <cellStyle name="%_Data Book BU IOP_Febbraio18_sintesi costi TDB-BUW-mag05 bis" xfId="1001"/>
    <cellStyle name="%_Data Book BU IOP_Febbraio18_Tableau_FACPC_Ti Gruppo_Cons2" xfId="1002"/>
    <cellStyle name="%_Data Book BU IOP_Febbraio18_Tavola Persoanle" xfId="1003"/>
    <cellStyle name="%_Data Book BU IOP_Febbraio18_Tavole IAS" xfId="1004"/>
    <cellStyle name="%_Data Book BU IOP_Febbraio18_Tavole IAS 2003-2004-2005" xfId="1005"/>
    <cellStyle name="%_Data Book BU IOP_Febbraio18_Tavole IAS Piano OliTec" xfId="1006"/>
    <cellStyle name="%_Data Book BU IOP_Febbraio18_Tavole Italian Gaap Piano OliTec" xfId="1007"/>
    <cellStyle name="%_Data Book BU IOP_Febbraio18_TdB_IT Gruppo_Dicembre" xfId="1008"/>
    <cellStyle name="%_Data Book BU IOP_Febbraio18_TdB_LAO_Novembre 2003" xfId="1009"/>
    <cellStyle name="%_Data Book BU IOP_Febbraio18_TdB_LAO_Piano 2004-2006_32_14_11_new Fcst" xfId="1010"/>
    <cellStyle name="%_Data Book BU IOP_Febbraio18_TdB_LAO_Piano 2004-2006_33_new Fcst_16 Dic_newBatacchi" xfId="1011"/>
    <cellStyle name="%_Data Book BU IOP_Febbraio18_TdB_LAO_Settembre 2003_Ufficiale" xfId="1012"/>
    <cellStyle name="%_Data Book BU IOP_Febbraio18_TdB_Law_Eco_Fin_Feb4" xfId="1013"/>
    <cellStyle name="%_Data Book BU IOP_Febbraio18_TdB_Law_Eco_Fin_Feb7" xfId="1014"/>
    <cellStyle name="%_Data Book BU IOP_Febbraio18_TdB_Law_Eco_Fin_Feb9" xfId="1015"/>
    <cellStyle name="%_Data Book BU IOP_Febbraio18_TdB_Law_Eco_Fin_For2" xfId="1016"/>
    <cellStyle name="%_Data Book BU IOP_Febbraio18_TdB_LAW_gest_febbr 04_2403" xfId="1017"/>
    <cellStyle name="%_Data Book BU IOP_Febbraio18_TdB_LAW_gest_MARZO '04 14 05" xfId="1018"/>
    <cellStyle name="%_Data Book BU IOP_Febbraio18_TdB_LAW_gest_MARZO 04 OLD STRUTT_2604" xfId="1019"/>
    <cellStyle name="%_Data Book BU IOP_Febbraio18_Tdb_Olivetti_Marzo 2005_Ufficiale1" xfId="1020"/>
    <cellStyle name="%_Data Book BU IOP_Febbraio18_TDB-BBB-mag05" xfId="1021"/>
    <cellStyle name="%_Data Book BU IOP_Febbraio18_Tdb-FinResults_05-07_NetIPR_22-03" xfId="1022"/>
    <cellStyle name="%_Data Book BU IOP_Febbraio18_Tdb-FinResults_05-07_NetIPR_25-02_4" xfId="1023"/>
    <cellStyle name="%_Data Book BU IOP_Febbraio18_TdbGroup-Dicembrev26" xfId="1024"/>
    <cellStyle name="%_Data Book BU IOP_Febbraio18_Ti france piano 2005 2007 Budget feb02" xfId="1025"/>
    <cellStyle name="%_Data Book BU IOP_Febbraio18_TIWS_IT Fuse per EAP fcst3" xfId="1026"/>
    <cellStyle name="%_Data Book BU IOP_Febbraio2" xfId="1027"/>
    <cellStyle name="%_Data Book BU IOP_Febbraio2_Agenda Budget-Piano" xfId="1028"/>
    <cellStyle name="%_Data Book BU IOP_Febbraio2_Aggregato LAO_Agosto4" xfId="1029"/>
    <cellStyle name="%_Data Book BU IOP_Febbraio2_Argentina novembre 2004 x Emanuela_1" xfId="1030"/>
    <cellStyle name="%_Data Book BU IOP_Febbraio2_Base Dati Valori Actual" xfId="1031"/>
    <cellStyle name="%_Data Book BU IOP_Febbraio2_Base Dati Valori Bdg" xfId="1032"/>
    <cellStyle name="%_Data Book BU IOP_Febbraio2_Base Dati Valori Forecast FY" xfId="1033"/>
    <cellStyle name="%_Data Book BU IOP_Febbraio2_Base Dati Valori Full Year" xfId="1034"/>
    <cellStyle name="%_Data Book BU IOP_Febbraio2_Base Dati Valori Year" xfId="1035"/>
    <cellStyle name="%_Data Book BU IOP_Febbraio2_Base Dati Valori YTD" xfId="1036"/>
    <cellStyle name="%_Data Book BU IOP_Febbraio2_Base Dati Valori YTD_1° Margine YTD" xfId="1037"/>
    <cellStyle name="%_Data Book BU IOP_Febbraio2_Base Dati Valori YTD_Agenda Feb 2006" xfId="1038"/>
    <cellStyle name="%_Data Book BU IOP_Febbraio2_Base Dati Valori YTD_Allegati Short Letter nov '05" xfId="1039"/>
    <cellStyle name="%_Data Book BU IOP_Febbraio2_Base Dati Valori YTD_Allegati Short Letter nov '05 (3)" xfId="1040"/>
    <cellStyle name="%_Data Book BU IOP_Febbraio2_Base Dati Valori YTD_Allegati Short Letter nov '05 (4)" xfId="1041"/>
    <cellStyle name="%_Data Book BU IOP_Febbraio2_Base Dati Valori YTD_Back up Ti Day" xfId="1042"/>
    <cellStyle name="%_Data Book BU IOP_Febbraio2_Base Dati Valori YTD_Backup presentazione bdg III versione" xfId="1043"/>
    <cellStyle name="%_Data Book BU IOP_Febbraio2_Base Dati Valori YTD_Base Dati Valori Bdg" xfId="1044"/>
    <cellStyle name="%_Data Book BU IOP_Febbraio2_Base Dati Valori YTD_Book1" xfId="1045"/>
    <cellStyle name="%_Data Book BU IOP_Febbraio2_Base Dati Valori YTD_Book2" xfId="1046"/>
    <cellStyle name="%_Data Book BU IOP_Febbraio2_Base Dati Valori YTD_Brazil 2006_2008" xfId="1047"/>
    <cellStyle name="%_Data Book BU IOP_Febbraio2_Base Dati Valori YTD_Break-Up IT GAAP Euro 1" xfId="1048"/>
    <cellStyle name="%_Data Book BU IOP_Febbraio2_Base Dati Valori YTD_Break-Up IT GAAP Euro 2" xfId="1049"/>
    <cellStyle name="%_Data Book BU IOP_Febbraio2_Base Dati Valori YTD_BU_CHANGE_ANALYSIS_1 (2)" xfId="1050"/>
    <cellStyle name="%_Data Book BU IOP_Febbraio2_Base Dati Valori YTD_Budget &amp; Piano IAS_draft" xfId="1051"/>
    <cellStyle name="%_Data Book BU IOP_Febbraio2_Base Dati Valori YTD_Capex" xfId="1052"/>
    <cellStyle name="%_Data Book BU IOP_Febbraio2_Base Dati Valori YTD_Cartel1" xfId="1053"/>
    <cellStyle name="%_Data Book BU IOP_Febbraio2_Base Dati Valori YTD_Cartel1 (2)" xfId="1054"/>
    <cellStyle name="%_Data Book BU IOP_Febbraio2_Base Dati Valori YTD_Cartel1 (3)" xfId="1055"/>
    <cellStyle name="%_Data Book BU IOP_Febbraio2_Base Dati Valori YTD_Cartel1 (4)" xfId="1056"/>
    <cellStyle name="%_Data Book BU IOP_Febbraio2_Base Dati Valori YTD_Cartel2" xfId="1057"/>
    <cellStyle name="%_Data Book BU IOP_Febbraio2_Base Dati Valori YTD_Cash Costs " xfId="1058"/>
    <cellStyle name="%_Data Book BU IOP_Febbraio2_Base Dati Valori YTD_Cash Costs  (2)" xfId="1059"/>
    <cellStyle name="%_Data Book BU IOP_Febbraio2_Base Dati Valori YTD_Change vs LY" xfId="1060"/>
    <cellStyle name="%_Data Book BU IOP_Febbraio2_Base Dati Valori YTD_Commenti IAS 2004_2007newPER REPORT_vs1" xfId="1061"/>
    <cellStyle name="%_Data Book BU IOP_Febbraio2_Base Dati Valori YTD_Controllo Costi ITZ Mobile" xfId="1062"/>
    <cellStyle name="%_Data Book BU IOP_Febbraio2_Base Dati Valori YTD_Copia di ITZ e BRA new" xfId="1063"/>
    <cellStyle name="%_Data Book BU IOP_Febbraio2_Base Dati Valori YTD_COPIADILAVORO2004" xfId="1064"/>
    <cellStyle name="%_Data Book BU IOP_Febbraio2_Base Dati Valori YTD_DB Domestic Actual" xfId="1065"/>
    <cellStyle name="%_Data Book BU IOP_Febbraio2_Base Dati Valori YTD_EAP_GESTIONALE MOBILE marzo_Amedeo" xfId="1066"/>
    <cellStyle name="%_Data Book BU IOP_Febbraio2_Base Dati Valori YTD_ebit_month" xfId="1067"/>
    <cellStyle name="%_Data Book BU IOP_Febbraio2_Base Dati Valori YTD_EBITDA ANALYSIS DEC ytd_month" xfId="1068"/>
    <cellStyle name="%_Data Book BU IOP_Febbraio2_Base Dati Valori YTD_Econommico Agosto 2005" xfId="1069"/>
    <cellStyle name="%_Data Book BU IOP_Febbraio2_Base Dati Valori YTD_Econommico Dic '05_closing 1" xfId="1070"/>
    <cellStyle name="%_Data Book BU IOP_Febbraio2_Base Dati Valori YTD_Econommico Oct '05" xfId="1071"/>
    <cellStyle name="%_Data Book BU IOP_Febbraio2_Base Dati Valori YTD_Efficiency per presentazione 19nov" xfId="1072"/>
    <cellStyle name="%_Data Book BU IOP_Febbraio2_Base Dati Valori YTD_Euros Data Book Consolidado" xfId="1073"/>
    <cellStyle name="%_Data Book BU IOP_Febbraio2_Base Dati Valori YTD_Expenses" xfId="1074"/>
    <cellStyle name="%_Data Book BU IOP_Febbraio2_Base Dati Valori YTD_Financial  Disposal 005-20071" xfId="1075"/>
    <cellStyle name="%_Data Book BU IOP_Febbraio2_Base Dati Valori YTD_Financial  Disposal closing sep e FCST3" xfId="1076"/>
    <cellStyle name="%_Data Book BU IOP_Febbraio2_Base Dati Valori YTD_Financial  Disposal closing sep e FCST3 per q" xfId="1077"/>
    <cellStyle name="%_Data Book BU IOP_Febbraio2_Base Dati Valori YTD_Financial TdB TIM Group" xfId="1078"/>
    <cellStyle name="%_Data Book BU IOP_Febbraio2_Base Dati Valori YTD_Financial TdB TIM Group_28" xfId="1079"/>
    <cellStyle name="%_Data Book BU IOP_Febbraio2_Base Dati Valori YTD_Financial TdB TIM Group_vs 15" xfId="1080"/>
    <cellStyle name="%_Data Book BU IOP_Febbraio2_Base Dati Valori YTD_Flash EBIT" xfId="1081"/>
    <cellStyle name="%_Data Book BU IOP_Febbraio2_Base Dati Valori YTD_FLASH EBIT 1110" xfId="1082"/>
    <cellStyle name="%_Data Book BU IOP_Febbraio2_Base Dati Valori YTD_Gestionale Aprile 2006_1" xfId="1083"/>
    <cellStyle name="%_Data Book BU IOP_Febbraio2_Base Dati Valori YTD_Gestionale Dic '05_ con IV Q_2" xfId="1084"/>
    <cellStyle name="%_Data Book BU IOP_Febbraio2_Base Dati Valori YTD_Gestionale Dic '05_ con IV Q_2 NEW" xfId="1085"/>
    <cellStyle name="%_Data Book BU IOP_Febbraio2_Base Dati Valori YTD_Gestionale giugno '06" xfId="1086"/>
    <cellStyle name="%_Data Book BU IOP_Febbraio2_Base Dati Valori YTD_Gestionale maggio 2006_3" xfId="1087"/>
    <cellStyle name="%_Data Book BU IOP_Febbraio2_Base Dati Valori YTD_Gestionale Nov '05_2" xfId="1088"/>
    <cellStyle name="%_Data Book BU IOP_Febbraio2_Base Dati Valori YTD_Gestionale Piao 06 08_V3" xfId="1089"/>
    <cellStyle name="%_Data Book BU IOP_Febbraio2_Base Dati Valori YTD_grafico per sl (3)" xfId="1090"/>
    <cellStyle name="%_Data Book BU IOP_Febbraio2_Base Dati Valori YTD_Graficos MComittee_BReview" xfId="1091"/>
    <cellStyle name="%_Data Book BU IOP_Febbraio2_Base Dati Valori YTD_Grecia disposal _last CBEP (3)" xfId="1092"/>
    <cellStyle name="%_Data Book BU IOP_Febbraio2_Base Dati Valori YTD_ias analysis" xfId="1093"/>
    <cellStyle name="%_Data Book BU IOP_Febbraio2_Base Dati Valori YTD_Ias Analysis Gruppo e Italia" xfId="1094"/>
    <cellStyle name="%_Data Book BU IOP_Febbraio2_Base Dati Valori YTD_Impatto Disposal GPP" xfId="1095"/>
    <cellStyle name="%_Data Book BU IOP_Febbraio2_Base Dati Valori YTD_Impatto Disposal TI Media" xfId="1096"/>
    <cellStyle name="%_Data Book BU IOP_Febbraio2_Base Dati Valori YTD_Input" xfId="1097"/>
    <cellStyle name="%_Data Book BU IOP_Febbraio2_Base Dati Valori YTD_IS Detail" xfId="1098"/>
    <cellStyle name="%_Data Book BU IOP_Febbraio2_Base Dati Valori YTD_IT-GAAP-Proposta TdB TIM Brasil" xfId="1099"/>
    <cellStyle name="%_Data Book BU IOP_Febbraio2_Base Dati Valori YTD_KPI Brasile Aprile_2006_6" xfId="1100"/>
    <cellStyle name="%_Data Book BU IOP_Febbraio2_Base Dati Valori YTD_KPI Brasile Dicembre_2" xfId="1101"/>
    <cellStyle name="%_Data Book BU IOP_Febbraio2_Base Dati Valori YTD_KPI Brasile Giugno_2006_last" xfId="1102"/>
    <cellStyle name="%_Data Book BU IOP_Febbraio2_Base Dati Valori YTD_KPI Brasile Maggio_2006_3" xfId="1103"/>
    <cellStyle name="%_Data Book BU IOP_Febbraio2_Base Dati Valori YTD_KPI Brasile Piano_Closing_NUOVA LOGICA" xfId="1104"/>
    <cellStyle name="%_Data Book BU IOP_Febbraio2_Base Dati Valori YTD_Main KPI Piano '06-'08 Brazil" xfId="1105"/>
    <cellStyle name="%_Data Book BU IOP_Febbraio2_Base Dati Valori YTD_Main Results 2005 TI Group 7 oct" xfId="1106"/>
    <cellStyle name="%_Data Book BU IOP_Febbraio2_Base Dati Valori YTD_Master Piano_Gestionale_PE_perBdg" xfId="1107"/>
    <cellStyle name="%_Data Book BU IOP_Febbraio2_Base Dati Valori YTD_Megabase 2005" xfId="1108"/>
    <cellStyle name="%_Data Book BU IOP_Febbraio2_Base Dati Valori YTD_NFP 2" xfId="1109"/>
    <cellStyle name="%_Data Book BU IOP_Febbraio2_Base Dati Valori YTD_Operating WC - back up" xfId="1110"/>
    <cellStyle name="%_Data Book BU IOP_Febbraio2_Base Dati Valori YTD_OTHER FLASH" xfId="1111"/>
    <cellStyle name="%_Data Book BU IOP_Febbraio2_Base Dati Valori YTD_Report 09" xfId="1112"/>
    <cellStyle name="%_Data Book BU IOP_Febbraio2_Base Dati Valori YTD_Report 12 Preclosing" xfId="1113"/>
    <cellStyle name="%_Data Book BU IOP_Febbraio2_Base Dati Valori YTD_Report financial 2006.APR" xfId="1114"/>
    <cellStyle name="%_Data Book BU IOP_Febbraio2_Base Dati Valori YTD_Report March 2006 valori 2" xfId="1115"/>
    <cellStyle name="%_Data Book BU IOP_Febbraio2_Base Dati Valori YTD_Report Mobile piano 06 08" xfId="1116"/>
    <cellStyle name="%_Data Book BU IOP_Febbraio2_Base Dati Valori YTD_Report11_VP" xfId="1117"/>
    <cellStyle name="%_Data Book BU IOP_Febbraio2_Base Dati Valori YTD_Riepilogo Target IT Gaap vs IAS" xfId="1118"/>
    <cellStyle name="%_Data Book BU IOP_Febbraio2_Base Dati Valori YTD_Tableau_FACPC_Ti Gruppo_Cons2" xfId="1119"/>
    <cellStyle name="%_Data Book BU IOP_Febbraio2_Base Dati Valori YTD_Tavole IAS 2003-2004-2005" xfId="1120"/>
    <cellStyle name="%_Data Book BU IOP_Febbraio2_Base Dati Valori YTD_TdB_Law_Eco_Fin_Feb4" xfId="1121"/>
    <cellStyle name="%_Data Book BU IOP_Febbraio2_Base Dati Valori YTD_TdB_Law_Eco_Fin_Feb7" xfId="1122"/>
    <cellStyle name="%_Data Book BU IOP_Febbraio2_Base Dati Valori YTD_TdB_Law_Eco_Fin_Feb9" xfId="1123"/>
    <cellStyle name="%_Data Book BU IOP_Febbraio2_Base Dati Valori YTD_TdB_Law_Eco_Fin_For2" xfId="1124"/>
    <cellStyle name="%_Data Book BU IOP_Febbraio2_Base Dati Valori YTD_TdB_LAW_gest_febbr 04_2403" xfId="1125"/>
    <cellStyle name="%_Data Book BU IOP_Febbraio2_Base Dati Valori YTD_TdB_LAW_gest_MARZO '04 14 05" xfId="1126"/>
    <cellStyle name="%_Data Book BU IOP_Febbraio2_Base Dati Valori YTD_TdB_LAW_gest_MARZO 04 OLD STRUTT_2604" xfId="1127"/>
    <cellStyle name="%_Data Book BU IOP_Febbraio2_Base Dati Valori YTD_TdbGroup-Dicembrev26" xfId="1128"/>
    <cellStyle name="%_Data Book BU IOP_Febbraio2_Base Dati Valori YTD_Tnc" xfId="1129"/>
    <cellStyle name="%_Data Book BU IOP_Febbraio2_Base dati YTD" xfId="1130"/>
    <cellStyle name="%_Data Book BU IOP_Febbraio2_BS Forecast 2002" xfId="1131"/>
    <cellStyle name="%_Data Book BU IOP_Febbraio2_BS Full Year 2001" xfId="1132"/>
    <cellStyle name="%_Data Book BU IOP_Febbraio2_BUDGET E PIANO IAS 2005_2007_Bolivia_1503_1" xfId="1133"/>
    <cellStyle name="%_Data Book BU IOP_Febbraio2_Capex" xfId="1134"/>
    <cellStyle name="%_Data Book BU IOP_Febbraio2_Cartel1" xfId="1135"/>
    <cellStyle name="%_Data Book BU IOP_Febbraio2_Cartel2" xfId="1136"/>
    <cellStyle name="%_Data Book BU IOP_Febbraio2_Cash Costs " xfId="1137"/>
    <cellStyle name="%_Data Book BU IOP_Febbraio2_CF Forecast 2002" xfId="1138"/>
    <cellStyle name="%_Data Book BU IOP_Febbraio2_Chile e Bolivia Marzo '04" xfId="1139"/>
    <cellStyle name="%_Data Book BU IOP_Febbraio2_Chile e Bolivia Mobile" xfId="1140"/>
    <cellStyle name="%_Data Book BU IOP_Febbraio2_Chile e Bolivia Mobile 2" xfId="1141"/>
    <cellStyle name="%_Data Book BU IOP_Febbraio2_Data Book LAO Plan 04_06 - Financial Results" xfId="1142"/>
    <cellStyle name="%_Data Book BU IOP_Febbraio2_Data Book MAX 2004-2006" xfId="1143"/>
    <cellStyle name="%_Data Book BU IOP_Febbraio2_Data Book Plan Peru_Adjusted 28.11.02" xfId="1144"/>
    <cellStyle name="%_Data Book BU IOP_Febbraio2_Data Book_ITM_Marzo_2003_6" xfId="1145"/>
    <cellStyle name="%_Data Book BU IOP_Febbraio2_Databook_Full Year_LAW14 appoggio" xfId="1146"/>
    <cellStyle name="%_Data Book BU IOP_Febbraio2_Databook_Full Year_LAW14appoggio" xfId="1147"/>
    <cellStyle name="%_Data Book BU IOP_Febbraio2_Efficiency ITG_dec_vers06_03_03" xfId="1148"/>
    <cellStyle name="%_Data Book BU IOP_Febbraio2_Expenses" xfId="1149"/>
    <cellStyle name="%_Data Book BU IOP_Febbraio2_Gruppo_BDG_Budget e Piano_2005_Ufficiale_2" xfId="1150"/>
    <cellStyle name="%_Data Book BU IOP_Febbraio2_Gruppo_Totale_Dicembre_uff3" xfId="1151"/>
    <cellStyle name="%_Data Book BU IOP_Febbraio2_I Forecast Flash LAW6" xfId="1152"/>
    <cellStyle name="%_Data Book BU IOP_Febbraio2_KPI" xfId="1153"/>
    <cellStyle name="%_Data Book BU IOP_Febbraio2_Lao x-rate Bdg 2004" xfId="1154"/>
    <cellStyle name="%_Data Book BU IOP_Febbraio2_LAO_Forecast_6" xfId="1155"/>
    <cellStyle name="%_Data Book BU IOP_Febbraio2_LAW_Forecast_6" xfId="1156"/>
    <cellStyle name="%_Data Book BU IOP_Febbraio2_legende" xfId="1157"/>
    <cellStyle name="%_Data Book BU IOP_Febbraio2_Market_ BDG_e PIANO_2005_con proforma_Ufficiale_2" xfId="1158"/>
    <cellStyle name="%_Data Book BU IOP_Febbraio2_Market_ Dicembre_2002_uff_3" xfId="1159"/>
    <cellStyle name="%_Data Book BU IOP_Febbraio2_Master Piano_DataBook_PE4bis" xfId="1160"/>
    <cellStyle name="%_Data Book BU IOP_Febbraio2_Master Piano_DataBook_PE5 per Bdg" xfId="1161"/>
    <cellStyle name="%_Data Book BU IOP_Febbraio2_Master Piano_Gestionale_PE_perBdg" xfId="1162"/>
    <cellStyle name="%_Data Book BU IOP_Febbraio2_MasterPiano_DataBook_LAO per Bdg" xfId="1163"/>
    <cellStyle name="%_Data Book BU IOP_Febbraio2_MasterPiano_DataBook_LAO2bis bis" xfId="1164"/>
    <cellStyle name="%_Data Book BU IOP_Febbraio2_MasterPiano_DataBook_LAO48" xfId="1165"/>
    <cellStyle name="%_Data Book BU IOP_Febbraio2_MasterPiano_LA" xfId="1166"/>
    <cellStyle name="%_Data Book BU IOP_Febbraio2_MasterPiano_LA2" xfId="1167"/>
    <cellStyle name="%_Data Book BU IOP_Febbraio2_Mercato" xfId="1168"/>
    <cellStyle name="%_Data Book BU IOP_Febbraio2_Metrics  LAW 2004 10 PARTE WL" xfId="1169"/>
    <cellStyle name="%_Data Book BU IOP_Febbraio2_OUTLOOK VS 2001" xfId="1170"/>
    <cellStyle name="%_Data Book BU IOP_Febbraio2_P&amp;L Forecast 2002" xfId="1171"/>
    <cellStyle name="%_Data Book BU IOP_Febbraio2_Piano 2003-2005_LAWFullappoggio" xfId="1172"/>
    <cellStyle name="%_Data Book BU IOP_Febbraio2_Piano_LAO_newproforma24" xfId="1173"/>
    <cellStyle name="%_Data Book BU IOP_Febbraio2_PL x Q 2003 vs 2002" xfId="1174"/>
    <cellStyle name="%_Data Book BU IOP_Febbraio2_Plan_LAO_old TI version (example)" xfId="1175"/>
    <cellStyle name="%_Data Book BU IOP_Febbraio2_Quarter_Gruppo Totale" xfId="1176"/>
    <cellStyle name="%_Data Book BU IOP_Febbraio2_Quarter_Market" xfId="1177"/>
    <cellStyle name="%_Data Book BU IOP_Febbraio2_Schema costi Gruppo_december CDA1" xfId="1178"/>
    <cellStyle name="%_Data Book BU IOP_Febbraio2_Scocca per Perimetri 2002" xfId="1179"/>
    <cellStyle name="%_Data Book BU IOP_Febbraio2_TDB_Bolivia_Plan 05 07_II° invio_140305" xfId="1180"/>
    <cellStyle name="%_Data Book BU IOP_Febbraio2_TDB_Bolivia_Plan 05 07_II° invio_150305_ITGAAP" xfId="1181"/>
    <cellStyle name="%_Data Book BU IOP_Febbraio2_TdB_IT Gruppo_Dicembre" xfId="1182"/>
    <cellStyle name="%_Data Book BU IOP_Febbraio2_TdB_LAO_Novembre 2003" xfId="1183"/>
    <cellStyle name="%_Data Book BU IOP_Febbraio2_TdB_LAO_Piano 2004-2006_32_14_11_new Fcst" xfId="1184"/>
    <cellStyle name="%_Data Book BU IOP_Febbraio2_TdB_LAO_Piano 2004-2006_33_new Fcst_16 Dic_newBatacchi" xfId="1185"/>
    <cellStyle name="%_Data Book BU IOP_Febbraio2_TdB_LAO_Settembre 2003_Ufficiale" xfId="1186"/>
    <cellStyle name="%_Data Book BU IOP_Febbraio2_TdB_Law_Eco_Fin_Feb4" xfId="1187"/>
    <cellStyle name="%_Data Book BU IOP_Febbraio2_TdB_Law_Eco_Fin_Feb7" xfId="1188"/>
    <cellStyle name="%_Data Book BU IOP_Febbraio2_TdB_Law_Eco_Fin_Feb9" xfId="1189"/>
    <cellStyle name="%_Data Book BU IOP_Febbraio2_TdB_Law_Eco_Fin_For2" xfId="1190"/>
    <cellStyle name="%_Data Book BU IOP_Febbraio2_TdB_LAW_gest_febbr 04_2403" xfId="1191"/>
    <cellStyle name="%_Data Book BU IOP_Febbraio2_TdB_LAW_gest_MARZO '04 14 05" xfId="1192"/>
    <cellStyle name="%_Data Book BU IOP_Febbraio2_TdB_LAW_gest_MARZO 04 OLD STRUTT_2604" xfId="1193"/>
    <cellStyle name="%_Data Book BU IOP_Febbraio2_x wireline  marzo" xfId="1194"/>
    <cellStyle name="%_Data Book BU IOP_Febbraio3" xfId="1195"/>
    <cellStyle name="%_Data Book BU IOP_Febbraio3_Agenda Budget-Piano" xfId="1196"/>
    <cellStyle name="%_Data Book BU IOP_Febbraio3_Aggregato LAO_Agosto4" xfId="1197"/>
    <cellStyle name="%_Data Book BU IOP_Febbraio3_Argentina novembre 2004 x Emanuela_1" xfId="1198"/>
    <cellStyle name="%_Data Book BU IOP_Febbraio3_Base Dati Valori Actual" xfId="1199"/>
    <cellStyle name="%_Data Book BU IOP_Febbraio3_Base Dati Valori Bdg" xfId="1200"/>
    <cellStyle name="%_Data Book BU IOP_Febbraio3_Base Dati Valori Forecast FY" xfId="1201"/>
    <cellStyle name="%_Data Book BU IOP_Febbraio3_Base Dati Valori Full Year" xfId="1202"/>
    <cellStyle name="%_Data Book BU IOP_Febbraio3_Base Dati Valori Year" xfId="1203"/>
    <cellStyle name="%_Data Book BU IOP_Febbraio3_Base Dati Valori YTD" xfId="1204"/>
    <cellStyle name="%_Data Book BU IOP_Febbraio3_Base Dati Valori YTD_1° Margine YTD" xfId="1205"/>
    <cellStyle name="%_Data Book BU IOP_Febbraio3_Base Dati Valori YTD_Agenda Feb 2006" xfId="1206"/>
    <cellStyle name="%_Data Book BU IOP_Febbraio3_Base Dati Valori YTD_Allegati Short Letter nov '05" xfId="1207"/>
    <cellStyle name="%_Data Book BU IOP_Febbraio3_Base Dati Valori YTD_Allegati Short Letter nov '05 (3)" xfId="1208"/>
    <cellStyle name="%_Data Book BU IOP_Febbraio3_Base Dati Valori YTD_Allegati Short Letter nov '05 (4)" xfId="1209"/>
    <cellStyle name="%_Data Book BU IOP_Febbraio3_Base Dati Valori YTD_Back up Ti Day" xfId="1210"/>
    <cellStyle name="%_Data Book BU IOP_Febbraio3_Base Dati Valori YTD_Backup presentazione bdg III versione" xfId="1211"/>
    <cellStyle name="%_Data Book BU IOP_Febbraio3_Base Dati Valori YTD_Base Dati Valori Bdg" xfId="1212"/>
    <cellStyle name="%_Data Book BU IOP_Febbraio3_Base Dati Valori YTD_Book1" xfId="1213"/>
    <cellStyle name="%_Data Book BU IOP_Febbraio3_Base Dati Valori YTD_Book2" xfId="1214"/>
    <cellStyle name="%_Data Book BU IOP_Febbraio3_Base Dati Valori YTD_Brazil 2006_2008" xfId="1215"/>
    <cellStyle name="%_Data Book BU IOP_Febbraio3_Base Dati Valori YTD_Break-Up IT GAAP Euro 1" xfId="1216"/>
    <cellStyle name="%_Data Book BU IOP_Febbraio3_Base Dati Valori YTD_Break-Up IT GAAP Euro 2" xfId="1217"/>
    <cellStyle name="%_Data Book BU IOP_Febbraio3_Base Dati Valori YTD_BU_CHANGE_ANALYSIS_1 (2)" xfId="1218"/>
    <cellStyle name="%_Data Book BU IOP_Febbraio3_Base Dati Valori YTD_Budget &amp; Piano IAS_draft" xfId="1219"/>
    <cellStyle name="%_Data Book BU IOP_Febbraio3_Base Dati Valori YTD_Capex" xfId="1220"/>
    <cellStyle name="%_Data Book BU IOP_Febbraio3_Base Dati Valori YTD_Cartel1" xfId="1221"/>
    <cellStyle name="%_Data Book BU IOP_Febbraio3_Base Dati Valori YTD_Cartel1 (2)" xfId="1222"/>
    <cellStyle name="%_Data Book BU IOP_Febbraio3_Base Dati Valori YTD_Cartel1 (3)" xfId="1223"/>
    <cellStyle name="%_Data Book BU IOP_Febbraio3_Base Dati Valori YTD_Cartel1 (4)" xfId="1224"/>
    <cellStyle name="%_Data Book BU IOP_Febbraio3_Base Dati Valori YTD_Cartel2" xfId="1225"/>
    <cellStyle name="%_Data Book BU IOP_Febbraio3_Base Dati Valori YTD_Cash Costs " xfId="1226"/>
    <cellStyle name="%_Data Book BU IOP_Febbraio3_Base Dati Valori YTD_Cash Costs  (2)" xfId="1227"/>
    <cellStyle name="%_Data Book BU IOP_Febbraio3_Base Dati Valori YTD_Change vs LY" xfId="1228"/>
    <cellStyle name="%_Data Book BU IOP_Febbraio3_Base Dati Valori YTD_Commenti IAS 2004_2007newPER REPORT_vs1" xfId="1229"/>
    <cellStyle name="%_Data Book BU IOP_Febbraio3_Base Dati Valori YTD_Controllo Costi ITZ Mobile" xfId="1230"/>
    <cellStyle name="%_Data Book BU IOP_Febbraio3_Base Dati Valori YTD_Copia di ITZ e BRA new" xfId="1231"/>
    <cellStyle name="%_Data Book BU IOP_Febbraio3_Base Dati Valori YTD_COPIADILAVORO2004" xfId="1232"/>
    <cellStyle name="%_Data Book BU IOP_Febbraio3_Base Dati Valori YTD_DB Domestic Actual" xfId="1233"/>
    <cellStyle name="%_Data Book BU IOP_Febbraio3_Base Dati Valori YTD_EAP_GESTIONALE MOBILE marzo_Amedeo" xfId="1234"/>
    <cellStyle name="%_Data Book BU IOP_Febbraio3_Base Dati Valori YTD_ebit_month" xfId="1235"/>
    <cellStyle name="%_Data Book BU IOP_Febbraio3_Base Dati Valori YTD_EBITDA ANALYSIS DEC ytd_month" xfId="1236"/>
    <cellStyle name="%_Data Book BU IOP_Febbraio3_Base Dati Valori YTD_Econommico Agosto 2005" xfId="1237"/>
    <cellStyle name="%_Data Book BU IOP_Febbraio3_Base Dati Valori YTD_Econommico Dic '05_closing 1" xfId="1238"/>
    <cellStyle name="%_Data Book BU IOP_Febbraio3_Base Dati Valori YTD_Econommico Oct '05" xfId="1239"/>
    <cellStyle name="%_Data Book BU IOP_Febbraio3_Base Dati Valori YTD_Efficiency per presentazione 19nov" xfId="1240"/>
    <cellStyle name="%_Data Book BU IOP_Febbraio3_Base Dati Valori YTD_Euros Data Book Consolidado" xfId="1241"/>
    <cellStyle name="%_Data Book BU IOP_Febbraio3_Base Dati Valori YTD_Expenses" xfId="1242"/>
    <cellStyle name="%_Data Book BU IOP_Febbraio3_Base Dati Valori YTD_Financial  Disposal 005-20071" xfId="1243"/>
    <cellStyle name="%_Data Book BU IOP_Febbraio3_Base Dati Valori YTD_Financial  Disposal closing sep e FCST3" xfId="1244"/>
    <cellStyle name="%_Data Book BU IOP_Febbraio3_Base Dati Valori YTD_Financial  Disposal closing sep e FCST3 per q" xfId="1245"/>
    <cellStyle name="%_Data Book BU IOP_Febbraio3_Base Dati Valori YTD_Financial TdB TIM Group" xfId="1246"/>
    <cellStyle name="%_Data Book BU IOP_Febbraio3_Base Dati Valori YTD_Financial TdB TIM Group_28" xfId="1247"/>
    <cellStyle name="%_Data Book BU IOP_Febbraio3_Base Dati Valori YTD_Financial TdB TIM Group_vs 15" xfId="1248"/>
    <cellStyle name="%_Data Book BU IOP_Febbraio3_Base Dati Valori YTD_Flash EBIT" xfId="1249"/>
    <cellStyle name="%_Data Book BU IOP_Febbraio3_Base Dati Valori YTD_FLASH EBIT 1110" xfId="1250"/>
    <cellStyle name="%_Data Book BU IOP_Febbraio3_Base Dati Valori YTD_Gestionale Aprile 2006_1" xfId="1251"/>
    <cellStyle name="%_Data Book BU IOP_Febbraio3_Base Dati Valori YTD_Gestionale Dic '05_ con IV Q_2" xfId="1252"/>
    <cellStyle name="%_Data Book BU IOP_Febbraio3_Base Dati Valori YTD_Gestionale Dic '05_ con IV Q_2 NEW" xfId="1253"/>
    <cellStyle name="%_Data Book BU IOP_Febbraio3_Base Dati Valori YTD_Gestionale giugno '06" xfId="1254"/>
    <cellStyle name="%_Data Book BU IOP_Febbraio3_Base Dati Valori YTD_Gestionale maggio 2006_3" xfId="1255"/>
    <cellStyle name="%_Data Book BU IOP_Febbraio3_Base Dati Valori YTD_Gestionale Nov '05_2" xfId="1256"/>
    <cellStyle name="%_Data Book BU IOP_Febbraio3_Base Dati Valori YTD_Gestionale Piao 06 08_V3" xfId="1257"/>
    <cellStyle name="%_Data Book BU IOP_Febbraio3_Base Dati Valori YTD_grafico per sl (3)" xfId="1258"/>
    <cellStyle name="%_Data Book BU IOP_Febbraio3_Base Dati Valori YTD_Graficos MComittee_BReview" xfId="1259"/>
    <cellStyle name="%_Data Book BU IOP_Febbraio3_Base Dati Valori YTD_Grecia disposal _last CBEP (3)" xfId="1260"/>
    <cellStyle name="%_Data Book BU IOP_Febbraio3_Base Dati Valori YTD_ias analysis" xfId="1261"/>
    <cellStyle name="%_Data Book BU IOP_Febbraio3_Base Dati Valori YTD_Ias Analysis Gruppo e Italia" xfId="1262"/>
    <cellStyle name="%_Data Book BU IOP_Febbraio3_Base Dati Valori YTD_Impatto Disposal GPP" xfId="1263"/>
    <cellStyle name="%_Data Book BU IOP_Febbraio3_Base Dati Valori YTD_Impatto Disposal TI Media" xfId="1264"/>
    <cellStyle name="%_Data Book BU IOP_Febbraio3_Base Dati Valori YTD_Input" xfId="1265"/>
    <cellStyle name="%_Data Book BU IOP_Febbraio3_Base Dati Valori YTD_IS Detail" xfId="1266"/>
    <cellStyle name="%_Data Book BU IOP_Febbraio3_Base Dati Valori YTD_IT-GAAP-Proposta TdB TIM Brasil" xfId="1267"/>
    <cellStyle name="%_Data Book BU IOP_Febbraio3_Base Dati Valori YTD_KPI Brasile Aprile_2006_6" xfId="1268"/>
    <cellStyle name="%_Data Book BU IOP_Febbraio3_Base Dati Valori YTD_KPI Brasile Dicembre_2" xfId="1269"/>
    <cellStyle name="%_Data Book BU IOP_Febbraio3_Base Dati Valori YTD_KPI Brasile Giugno_2006_last" xfId="1270"/>
    <cellStyle name="%_Data Book BU IOP_Febbraio3_Base Dati Valori YTD_KPI Brasile Maggio_2006_3" xfId="1271"/>
    <cellStyle name="%_Data Book BU IOP_Febbraio3_Base Dati Valori YTD_KPI Brasile Piano_Closing_NUOVA LOGICA" xfId="1272"/>
    <cellStyle name="%_Data Book BU IOP_Febbraio3_Base Dati Valori YTD_Main KPI Piano '06-'08 Brazil" xfId="1273"/>
    <cellStyle name="%_Data Book BU IOP_Febbraio3_Base Dati Valori YTD_Main Results 2005 TI Group 7 oct" xfId="1274"/>
    <cellStyle name="%_Data Book BU IOP_Febbraio3_Base Dati Valori YTD_Master Piano_Gestionale_PE_perBdg" xfId="1275"/>
    <cellStyle name="%_Data Book BU IOP_Febbraio3_Base Dati Valori YTD_Megabase 2005" xfId="1276"/>
    <cellStyle name="%_Data Book BU IOP_Febbraio3_Base Dati Valori YTD_NFP 2" xfId="1277"/>
    <cellStyle name="%_Data Book BU IOP_Febbraio3_Base Dati Valori YTD_Operating WC - back up" xfId="1278"/>
    <cellStyle name="%_Data Book BU IOP_Febbraio3_Base Dati Valori YTD_OTHER FLASH" xfId="1279"/>
    <cellStyle name="%_Data Book BU IOP_Febbraio3_Base Dati Valori YTD_Report 09" xfId="1280"/>
    <cellStyle name="%_Data Book BU IOP_Febbraio3_Base Dati Valori YTD_Report 12 Preclosing" xfId="1281"/>
    <cellStyle name="%_Data Book BU IOP_Febbraio3_Base Dati Valori YTD_Report financial 2006.APR" xfId="1282"/>
    <cellStyle name="%_Data Book BU IOP_Febbraio3_Base Dati Valori YTD_Report March 2006 valori 2" xfId="1283"/>
    <cellStyle name="%_Data Book BU IOP_Febbraio3_Base Dati Valori YTD_Report Mobile piano 06 08" xfId="1284"/>
    <cellStyle name="%_Data Book BU IOP_Febbraio3_Base Dati Valori YTD_Report11_VP" xfId="1285"/>
    <cellStyle name="%_Data Book BU IOP_Febbraio3_Base Dati Valori YTD_Riepilogo Target IT Gaap vs IAS" xfId="1286"/>
    <cellStyle name="%_Data Book BU IOP_Febbraio3_Base Dati Valori YTD_Tableau_FACPC_Ti Gruppo_Cons2" xfId="1287"/>
    <cellStyle name="%_Data Book BU IOP_Febbraio3_Base Dati Valori YTD_Tavole IAS 2003-2004-2005" xfId="1288"/>
    <cellStyle name="%_Data Book BU IOP_Febbraio3_Base Dati Valori YTD_TdB_Law_Eco_Fin_Feb4" xfId="1289"/>
    <cellStyle name="%_Data Book BU IOP_Febbraio3_Base Dati Valori YTD_TdB_Law_Eco_Fin_Feb7" xfId="1290"/>
    <cellStyle name="%_Data Book BU IOP_Febbraio3_Base Dati Valori YTD_TdB_Law_Eco_Fin_Feb9" xfId="1291"/>
    <cellStyle name="%_Data Book BU IOP_Febbraio3_Base Dati Valori YTD_TdB_Law_Eco_Fin_For2" xfId="1292"/>
    <cellStyle name="%_Data Book BU IOP_Febbraio3_Base Dati Valori YTD_TdB_LAW_gest_febbr 04_2403" xfId="1293"/>
    <cellStyle name="%_Data Book BU IOP_Febbraio3_Base Dati Valori YTD_TdB_LAW_gest_MARZO '04 14 05" xfId="1294"/>
    <cellStyle name="%_Data Book BU IOP_Febbraio3_Base Dati Valori YTD_TdB_LAW_gest_MARZO 04 OLD STRUTT_2604" xfId="1295"/>
    <cellStyle name="%_Data Book BU IOP_Febbraio3_Base Dati Valori YTD_TdbGroup-Dicembrev26" xfId="1296"/>
    <cellStyle name="%_Data Book BU IOP_Febbraio3_Base Dati Valori YTD_Tnc" xfId="1297"/>
    <cellStyle name="%_Data Book BU IOP_Febbraio3_Base dati YTD" xfId="1298"/>
    <cellStyle name="%_Data Book BU IOP_Febbraio3_BS Forecast 2002" xfId="1299"/>
    <cellStyle name="%_Data Book BU IOP_Febbraio3_BS Full Year 2001" xfId="1300"/>
    <cellStyle name="%_Data Book BU IOP_Febbraio3_BUDGET E PIANO IAS 2005_2007_Bolivia_1503_1" xfId="1301"/>
    <cellStyle name="%_Data Book BU IOP_Febbraio3_Capex" xfId="1302"/>
    <cellStyle name="%_Data Book BU IOP_Febbraio3_Cartel1" xfId="1303"/>
    <cellStyle name="%_Data Book BU IOP_Febbraio3_Cartel2" xfId="1304"/>
    <cellStyle name="%_Data Book BU IOP_Febbraio3_Cash Costs " xfId="1305"/>
    <cellStyle name="%_Data Book BU IOP_Febbraio3_CF Forecast 2002" xfId="1306"/>
    <cellStyle name="%_Data Book BU IOP_Febbraio3_Chile e Bolivia Marzo '04" xfId="1307"/>
    <cellStyle name="%_Data Book BU IOP_Febbraio3_Chile e Bolivia Mobile" xfId="1308"/>
    <cellStyle name="%_Data Book BU IOP_Febbraio3_Chile e Bolivia Mobile 2" xfId="1309"/>
    <cellStyle name="%_Data Book BU IOP_Febbraio3_Data Book LAO Plan 04_06 - Financial Results" xfId="1310"/>
    <cellStyle name="%_Data Book BU IOP_Febbraio3_Data Book MAX 2004-2006" xfId="1311"/>
    <cellStyle name="%_Data Book BU IOP_Febbraio3_Data Book Plan Peru_Adjusted 28.11.02" xfId="1312"/>
    <cellStyle name="%_Data Book BU IOP_Febbraio3_Data Book_ITM_Marzo_2003_6" xfId="1313"/>
    <cellStyle name="%_Data Book BU IOP_Febbraio3_Databook_Full Year_LAW14 appoggio" xfId="1314"/>
    <cellStyle name="%_Data Book BU IOP_Febbraio3_Databook_Full Year_LAW14appoggio" xfId="1315"/>
    <cellStyle name="%_Data Book BU IOP_Febbraio3_Efficiency ITG_dec_vers06_03_03" xfId="1316"/>
    <cellStyle name="%_Data Book BU IOP_Febbraio3_Expenses" xfId="1317"/>
    <cellStyle name="%_Data Book BU IOP_Febbraio3_Gruppo_BDG_Budget e Piano_2005_Ufficiale_2" xfId="1318"/>
    <cellStyle name="%_Data Book BU IOP_Febbraio3_Gruppo_Totale_Dicembre_uff3" xfId="1319"/>
    <cellStyle name="%_Data Book BU IOP_Febbraio3_I Forecast Flash LAW6" xfId="1320"/>
    <cellStyle name="%_Data Book BU IOP_Febbraio3_KPI" xfId="1321"/>
    <cellStyle name="%_Data Book BU IOP_Febbraio3_Lao x-rate Bdg 2004" xfId="1322"/>
    <cellStyle name="%_Data Book BU IOP_Febbraio3_LAO_Forecast_6" xfId="1323"/>
    <cellStyle name="%_Data Book BU IOP_Febbraio3_LAW_Forecast_6" xfId="1324"/>
    <cellStyle name="%_Data Book BU IOP_Febbraio3_legende" xfId="1325"/>
    <cellStyle name="%_Data Book BU IOP_Febbraio3_Market_ BDG_e PIANO_2005_con proforma_Ufficiale_2" xfId="1326"/>
    <cellStyle name="%_Data Book BU IOP_Febbraio3_Market_ Dicembre_2002_uff_3" xfId="1327"/>
    <cellStyle name="%_Data Book BU IOP_Febbraio3_Master Piano_DataBook_PE4bis" xfId="1328"/>
    <cellStyle name="%_Data Book BU IOP_Febbraio3_Master Piano_DataBook_PE5 per Bdg" xfId="1329"/>
    <cellStyle name="%_Data Book BU IOP_Febbraio3_Master Piano_Gestionale_PE_perBdg" xfId="1330"/>
    <cellStyle name="%_Data Book BU IOP_Febbraio3_MasterPiano_DataBook_LAO per Bdg" xfId="1331"/>
    <cellStyle name="%_Data Book BU IOP_Febbraio3_MasterPiano_DataBook_LAO2bis bis" xfId="1332"/>
    <cellStyle name="%_Data Book BU IOP_Febbraio3_MasterPiano_DataBook_LAO48" xfId="1333"/>
    <cellStyle name="%_Data Book BU IOP_Febbraio3_MasterPiano_LA" xfId="1334"/>
    <cellStyle name="%_Data Book BU IOP_Febbraio3_MasterPiano_LA2" xfId="1335"/>
    <cellStyle name="%_Data Book BU IOP_Febbraio3_Mercato" xfId="1336"/>
    <cellStyle name="%_Data Book BU IOP_Febbraio3_Metrics  LAW 2004 10 PARTE WL" xfId="1337"/>
    <cellStyle name="%_Data Book BU IOP_Febbraio3_OUTLOOK VS 2001" xfId="1338"/>
    <cellStyle name="%_Data Book BU IOP_Febbraio3_P&amp;L Forecast 2002" xfId="1339"/>
    <cellStyle name="%_Data Book BU IOP_Febbraio3_Piano 2003-2005_LAWFullappoggio" xfId="1340"/>
    <cellStyle name="%_Data Book BU IOP_Febbraio3_Piano_LAO_newproforma24" xfId="1341"/>
    <cellStyle name="%_Data Book BU IOP_Febbraio3_PL x Q 2003 vs 2002" xfId="1342"/>
    <cellStyle name="%_Data Book BU IOP_Febbraio3_Plan_LAO_old TI version (example)" xfId="1343"/>
    <cellStyle name="%_Data Book BU IOP_Febbraio3_Quarter_Gruppo Totale" xfId="1344"/>
    <cellStyle name="%_Data Book BU IOP_Febbraio3_Quarter_Market" xfId="1345"/>
    <cellStyle name="%_Data Book BU IOP_Febbraio3_Schema costi Gruppo_december CDA1" xfId="1346"/>
    <cellStyle name="%_Data Book BU IOP_Febbraio3_Scocca per Perimetri 2002" xfId="1347"/>
    <cellStyle name="%_Data Book BU IOP_Febbraio3_TDB_Bolivia_Plan 05 07_II° invio_140305" xfId="1348"/>
    <cellStyle name="%_Data Book BU IOP_Febbraio3_TDB_Bolivia_Plan 05 07_II° invio_150305_ITGAAP" xfId="1349"/>
    <cellStyle name="%_Data Book BU IOP_Febbraio3_TdB_IT Gruppo_Dicembre" xfId="1350"/>
    <cellStyle name="%_Data Book BU IOP_Febbraio3_TdB_LAO_Novembre 2003" xfId="1351"/>
    <cellStyle name="%_Data Book BU IOP_Febbraio3_TdB_LAO_Piano 2004-2006_32_14_11_new Fcst" xfId="1352"/>
    <cellStyle name="%_Data Book BU IOP_Febbraio3_TdB_LAO_Piano 2004-2006_33_new Fcst_16 Dic_newBatacchi" xfId="1353"/>
    <cellStyle name="%_Data Book BU IOP_Febbraio3_TdB_LAO_Settembre 2003_Ufficiale" xfId="1354"/>
    <cellStyle name="%_Data Book BU IOP_Febbraio3_TdB_Law_Eco_Fin_Feb4" xfId="1355"/>
    <cellStyle name="%_Data Book BU IOP_Febbraio3_TdB_Law_Eco_Fin_Feb7" xfId="1356"/>
    <cellStyle name="%_Data Book BU IOP_Febbraio3_TdB_Law_Eco_Fin_Feb9" xfId="1357"/>
    <cellStyle name="%_Data Book BU IOP_Febbraio3_TdB_Law_Eco_Fin_For2" xfId="1358"/>
    <cellStyle name="%_Data Book BU IOP_Febbraio3_TdB_LAW_gest_febbr 04_2403" xfId="1359"/>
    <cellStyle name="%_Data Book BU IOP_Febbraio3_TdB_LAW_gest_MARZO '04 14 05" xfId="1360"/>
    <cellStyle name="%_Data Book BU IOP_Febbraio3_TdB_LAW_gest_MARZO 04 OLD STRUTT_2604" xfId="1361"/>
    <cellStyle name="%_Data Book BU IOP_Febbraio3_x wireline  marzo" xfId="1362"/>
    <cellStyle name="%_Data Book LAO Plan 04_06 - Financial Results" xfId="1363"/>
    <cellStyle name="%_Data Book MAX 2004-2006" xfId="1364"/>
    <cellStyle name="%_Data Book Plan Peru_Adjusted 28.11.02" xfId="1365"/>
    <cellStyle name="%_Data Book_ITM_Marzo_2003_6" xfId="1366"/>
    <cellStyle name="%_Databook_Full Year_LAW14 appoggio" xfId="1367"/>
    <cellStyle name="%_Databook_Full Year_LAW14appoggio" xfId="1368"/>
    <cellStyle name="%_Effetto cambio_DW" xfId="1369"/>
    <cellStyle name="%_Effetto cambio_DW_Agenda Budget-Piano" xfId="1370"/>
    <cellStyle name="%_Effetto cambio_DW_Aggregato LAO_Agosto4" xfId="1371"/>
    <cellStyle name="%_Effetto cambio_DW_analisi per quarter_3" xfId="1372"/>
    <cellStyle name="%_Effetto cambio_DW_Analisi vs 2001" xfId="1373"/>
    <cellStyle name="%_Effetto cambio_DW_Base Dati Valori Bdg" xfId="1374"/>
    <cellStyle name="%_Effetto cambio_DW_Base Dati Valori Bdg 02" xfId="1375"/>
    <cellStyle name="%_Effetto cambio_DW_Base Dati Valori Last Month" xfId="1376"/>
    <cellStyle name="%_Effetto cambio_DW_Base Dati Valori Piano" xfId="1377"/>
    <cellStyle name="%_Effetto cambio_DW_Base Dati Valori YTD" xfId="1378"/>
    <cellStyle name="%_Effetto cambio_DW_Bdg 2003 - Debts" xfId="1379"/>
    <cellStyle name="%_Effetto cambio_DW_BS 2001" xfId="1380"/>
    <cellStyle name="%_Effetto cambio_DW_BU Balance Sheets" xfId="1381"/>
    <cellStyle name="%_Effetto cambio_DW_BU Cash flow" xfId="1382"/>
    <cellStyle name="%_Effetto cambio_DW_BU P&amp;L" xfId="1383"/>
    <cellStyle name="%_Effetto cambio_DW_BUDGET E PIANO IAS 2005_2007_Bolivia_1503_1" xfId="1384"/>
    <cellStyle name="%_Effetto cambio_DW_Capex" xfId="1385"/>
    <cellStyle name="%_Effetto cambio_DW_Copy of TDB_LAW_marzo_04_2104" xfId="1386"/>
    <cellStyle name="%_Effetto cambio_DW_Data Book Plan Mobile (antiga)" xfId="1387"/>
    <cellStyle name="%_Effetto cambio_DW_Data Book Plan Mobile (antiga)_1" xfId="1388"/>
    <cellStyle name="%_Effetto cambio_DW_Data Book Plan Mobile (antiga)_Pasta1" xfId="1389"/>
    <cellStyle name="%_Effetto cambio_DW_Data Book Plan Mobile Max" xfId="1390"/>
    <cellStyle name="%_Effetto cambio_DW_Data Book Plan Peru_Adjusted 28.11.02" xfId="1391"/>
    <cellStyle name="%_Effetto cambio_DW_Data Book_IT Group_Feb_2003_4" xfId="1392"/>
    <cellStyle name="%_Effetto cambio_DW_Data Book_IT Group_Feb_2003_8" xfId="1393"/>
    <cellStyle name="%_Effetto cambio_DW_Data Book_IT Market_Feb_2003_11" xfId="1394"/>
    <cellStyle name="%_Effetto cambio_DW_Data Book_IT Market_Feb_2003_3" xfId="1395"/>
    <cellStyle name="%_Effetto cambio_DW_Data Book_IT Market_Feb_2003_4" xfId="1396"/>
    <cellStyle name="%_Effetto cambio_DW_Data Book_IT Market_Feb_2003_9" xfId="1397"/>
    <cellStyle name="%_Effetto cambio_DW_Data Book_ITM_Feb_03_Cash Flow_1" xfId="1398"/>
    <cellStyle name="%_Effetto cambio_DW_Data Book_ITM_Feb_03_Cash Flow_5" xfId="1399"/>
    <cellStyle name="%_Effetto cambio_DW_Data Book_ITM_Feb_03_Cash Flow_6" xfId="1400"/>
    <cellStyle name="%_Effetto cambio_DW_Data Book_LAO_Dec_2" xfId="1401"/>
    <cellStyle name="%_Effetto cambio_DW_Data Book_LAW_23_con EVA" xfId="1402"/>
    <cellStyle name="%_Effetto cambio_DW_Data Book_PE_sett7" xfId="1403"/>
    <cellStyle name="%_Effetto cambio_DW_Data Book_PE_sett8" xfId="1404"/>
    <cellStyle name="%_Effetto cambio_DW_Databook_Full Year_LAW14 appoggio" xfId="1405"/>
    <cellStyle name="%_Effetto cambio_DW_Databook_Full Year_LAW14appoggio" xfId="1406"/>
    <cellStyle name="%_Effetto cambio_DW_effetto cambio new plan vs old 10" xfId="1407"/>
    <cellStyle name="%_Effetto cambio_DW_Efficiency ITG_dec_vers06_03_03" xfId="1408"/>
    <cellStyle name="%_Effetto cambio_DW_Estraz_LAW_prova piano_1211" xfId="1409"/>
    <cellStyle name="%_Effetto cambio_DW_Estraz_LAW_x june_2007" xfId="1410"/>
    <cellStyle name="%_Effetto cambio_DW_Exchange Rate Impact 2001" xfId="1411"/>
    <cellStyle name="%_Effetto cambio_DW_Exchange Rate Impact Plan new vs old" xfId="1412"/>
    <cellStyle name="%_Effetto cambio_DW_Expenses" xfId="1413"/>
    <cellStyle name="%_Effetto cambio_DW_FM03_TIMPERU1" xfId="1414"/>
    <cellStyle name="%_Effetto cambio_DW_Gruppo_BDG_Budget e Piano_2005_Ufficiale_2" xfId="1415"/>
    <cellStyle name="%_Effetto cambio_DW_Gruppo_Totale_Dicembre_uff3" xfId="1416"/>
    <cellStyle name="%_Effetto cambio_DW_I Forecast Flash LAW" xfId="1417"/>
    <cellStyle name="%_Effetto cambio_DW_I Forecast Flash LAW2" xfId="1418"/>
    <cellStyle name="%_Effetto cambio_DW_Isyde_EcoFin__LAW3_new" xfId="1419"/>
    <cellStyle name="%_Effetto cambio_DW_LAO Combined new formatEAP" xfId="1420"/>
    <cellStyle name="%_Effetto cambio_DW_LAO_Forecast_6" xfId="1421"/>
    <cellStyle name="%_Effetto cambio_DW_LAW_Forecast_6" xfId="1422"/>
    <cellStyle name="%_Effetto cambio_DW_legende" xfId="1423"/>
    <cellStyle name="%_Effetto cambio_DW_Main Result by Subs" xfId="1424"/>
    <cellStyle name="%_Effetto cambio_DW_Main Results" xfId="1425"/>
    <cellStyle name="%_Effetto cambio_DW_Management Report Peru" xfId="1426"/>
    <cellStyle name="%_Effetto cambio_DW_market kpis LAO detailed" xfId="1427"/>
    <cellStyle name="%_Effetto cambio_DW_Market_ BDG_e PIANO_2005_con proforma_Ufficiale_2" xfId="1428"/>
    <cellStyle name="%_Effetto cambio_DW_Market_ Dicembre_2002_uff_3" xfId="1429"/>
    <cellStyle name="%_Effetto cambio_DW_Master per febbraio_4" xfId="1430"/>
    <cellStyle name="%_Effetto cambio_DW_Master per febbraio_5" xfId="1431"/>
    <cellStyle name="%_Effetto cambio_DW_Master per febbraio_7" xfId="1432"/>
    <cellStyle name="%_Effetto cambio_DW_Master Piano_DataBook_PE4bis" xfId="1433"/>
    <cellStyle name="%_Effetto cambio_DW_Master Piano_DataBook_PE5 per Bdg" xfId="1434"/>
    <cellStyle name="%_Effetto cambio_DW_Master Piano_Gestionale_PE_perBdg" xfId="1435"/>
    <cellStyle name="%_Effetto cambio_DW_Master Piano_Report_PE new16" xfId="1436"/>
    <cellStyle name="%_Effetto cambio_DW_Master Piano_Report_PE new20" xfId="1437"/>
    <cellStyle name="%_Effetto cambio_DW_Master Piano_Report_PE new24" xfId="1438"/>
    <cellStyle name="%_Effetto cambio_DW_Master Piano_Report_PE14" xfId="1439"/>
    <cellStyle name="%_Effetto cambio_DW_Master Piano_Report_PE15" xfId="1440"/>
    <cellStyle name="%_Effetto cambio_DW_Master Piano_Report_PE16" xfId="1441"/>
    <cellStyle name="%_Effetto cambio_DW_Master Piano_Report_PE19" xfId="1442"/>
    <cellStyle name="%_Effetto cambio_DW_MasterPiano_DataBook_LAO per Bdg" xfId="1443"/>
    <cellStyle name="%_Effetto cambio_DW_MasterPiano_DataBook_LAO2bis bis" xfId="1444"/>
    <cellStyle name="%_Effetto cambio_DW_MasterPiano_DataBook_LAO33" xfId="1445"/>
    <cellStyle name="%_Effetto cambio_DW_MasterPiano_DataBook_LAO43" xfId="1446"/>
    <cellStyle name="%_Effetto cambio_DW_MasterPiano_DataBook_LAO44" xfId="1447"/>
    <cellStyle name="%_Effetto cambio_DW_MasterPiano_DataBook_LAO55" xfId="1448"/>
    <cellStyle name="%_Effetto cambio_DW_OUTLOOK VS 2001" xfId="1449"/>
    <cellStyle name="%_Effetto cambio_DW_Pasta1" xfId="1450"/>
    <cellStyle name="%_Effetto cambio_DW_Piano 03_05_EcoFin_Riclass._LAW11" xfId="1451"/>
    <cellStyle name="%_Effetto cambio_DW_Piano 03_05_EcoFin_Riclass._LAW19" xfId="1452"/>
    <cellStyle name="%_Effetto cambio_DW_Piano 03_05_EcoFin_Riclass_LAW30" xfId="1453"/>
    <cellStyle name="%_Effetto cambio_DW_Piano 03_05_EcoFin_Riclass_LAW31" xfId="1454"/>
    <cellStyle name="%_Effetto cambio_DW_Piano 03_05_EcoFin_Riclass_LAW33" xfId="1455"/>
    <cellStyle name="%_Effetto cambio_DW_Piano 03_05_EcoFin_Riclass_LAW34" xfId="1456"/>
    <cellStyle name="%_Effetto cambio_DW_Piano 2003-2005_LAW8" xfId="1457"/>
    <cellStyle name="%_Effetto cambio_DW_Piano 2003-2005_LAWFullappoggio" xfId="1458"/>
    <cellStyle name="%_Effetto cambio_DW_Piano_LAO_newproforma_31" xfId="1459"/>
    <cellStyle name="%_Effetto cambio_DW_Piano_LAO_newproforma10" xfId="1460"/>
    <cellStyle name="%_Effetto cambio_DW_Piano_LAO_newproforma16" xfId="1461"/>
    <cellStyle name="%_Effetto cambio_DW_prova change" xfId="1462"/>
    <cellStyle name="%_Effetto cambio_DW_prova new structure" xfId="1463"/>
    <cellStyle name="%_Effetto cambio_DW_Quarter trend" xfId="1464"/>
    <cellStyle name="%_Effetto cambio_DW_Tdb Lao closing 2003 december" xfId="1465"/>
    <cellStyle name="%_Effetto cambio_DW_Tdb Lao closing 2004" xfId="1466"/>
    <cellStyle name="%_Effetto cambio_DW_TDB_Bolivia_Plan 05 07_II° invio_030305" xfId="1467"/>
    <cellStyle name="%_Effetto cambio_DW_TDB_Bolivia_Plan 05 07_II° invio_040305" xfId="1468"/>
    <cellStyle name="%_Effetto cambio_DW_TdB_IT Gruppo_Dicembre" xfId="1469"/>
    <cellStyle name="%_Effetto cambio_DW_TdB_LAO_feb2003_4" xfId="1470"/>
    <cellStyle name="%_Effetto cambio_DW_TdB_LAO_marzo_vers3" xfId="1471"/>
    <cellStyle name="%_Effetto cambio_DW_TdB_LAO_Piano 2004-2006_33_new Fcst_16 Dic_newBatacchi" xfId="1472"/>
    <cellStyle name="%_Effetto cambio_DW_TDB_LAW_Aprile 04_21-05_1" xfId="1473"/>
    <cellStyle name="%_Effetto cambio_DW_TdB_Law_Eco_Fin_Agosto 2003_Ufficiale" xfId="1474"/>
    <cellStyle name="%_Effetto cambio_DW_TdB_Law_Eco_Fin_Feb1" xfId="1475"/>
    <cellStyle name="%_Effetto cambio_DW_TdB_Law_Eco_Fin_Feb12" xfId="1476"/>
    <cellStyle name="%_Effetto cambio_DW_TdB_Law_Eco_Fin_Feb14" xfId="1477"/>
    <cellStyle name="%_Effetto cambio_DW_TdB_Law_Eco_Fin_Feb3" xfId="1478"/>
    <cellStyle name="%_Effetto cambio_DW_TdB_Law_Eco_Fin_Feb7" xfId="1479"/>
    <cellStyle name="%_Effetto cambio_DW_TdB_Law_Eco_Fin_Febbraio 2004_2403" xfId="1480"/>
    <cellStyle name="%_Effetto cambio_DW_TdB_Law_Eco_Fin_For2" xfId="1481"/>
    <cellStyle name="%_Effetto cambio_DW_TdB_Law_Eco_Fin_mar_03" xfId="1482"/>
    <cellStyle name="%_Effetto cambio_DW_TdB_LAW_gest_MARZO '04 14 05" xfId="1483"/>
    <cellStyle name="%_Effetto cambio_DW_TDB_LAW_marzo_04 0305" xfId="1484"/>
    <cellStyle name="%_Effetto cambio_DW_TDB_LAW_marzo_04 05 magg_21.48" xfId="1485"/>
    <cellStyle name="%_Effetto cambio_DW_TDB_LAW_marzo_'04_12 may" xfId="1486"/>
    <cellStyle name="%_Effetto cambio_DW_TDB_LAW_marzo_'04_18 may" xfId="1487"/>
    <cellStyle name="%_Effetto cambio_DW_TDB_LAW_marzo_04_2604" xfId="1488"/>
    <cellStyle name="%_Effetto cambio_DW_TDB_LAW_Plan 05 07_1011" xfId="1489"/>
    <cellStyle name="%_Effetto cambio_DW_TDB_LAW_Plan 05 07_1111" xfId="1490"/>
    <cellStyle name="%_Effetto cambio_DW_TDB_LAW_Plan 05 07_1211" xfId="1491"/>
    <cellStyle name="%_Effetto cambio_DW_TDB_LAW_Plan 05 07_1611" xfId="1492"/>
    <cellStyle name="%_Effetto cambio_DW_TDB_LAW_Plan 05 07_1811" xfId="1493"/>
    <cellStyle name="%_Effetto cambio_DW_TDB_LAW_X June closing_0209" xfId="1494"/>
    <cellStyle name="%_Effetto cambio_DW_TDB_LAW_X september_1910" xfId="1495"/>
    <cellStyle name="%_Effetto cambio_DW_TDB_LAW-x EXECUT SUMM" xfId="1496"/>
    <cellStyle name="%_Effetto cambio_DW_TDB_LAW-x EXECUT SUMM_1" xfId="1497"/>
    <cellStyle name="%_Effetto cambio_DW_TDB_LAW-x maggio 04" xfId="1498"/>
    <cellStyle name="%_Effetto cambio_DW_TDB_LAW-x maggio 04_0806" xfId="1499"/>
    <cellStyle name="%_Effetto cambio_DW_TIM Maxitel_Plan03_05_Investments_Nov2002_14Nov_Euros" xfId="1500"/>
    <cellStyle name="%_Effetto cambio_DW_trial" xfId="1501"/>
    <cellStyle name="%_Effetto cambio_DW_trial brief" xfId="1502"/>
    <cellStyle name="%_Effetto cambio_DW_trial con mercato" xfId="1503"/>
    <cellStyle name="%_Effetto cambio_DW_trial1" xfId="1504"/>
    <cellStyle name="%_Efficiency Corporate OttobreYTD" xfId="1505"/>
    <cellStyle name="%_Efficiency IOP Maggio" xfId="1506"/>
    <cellStyle name="%_Efficiency IOP Maggio_Aggregato LAO_Agosto4" xfId="1507"/>
    <cellStyle name="%_Efficiency IOP Maggio_analisi per quarter_3" xfId="1508"/>
    <cellStyle name="%_Efficiency IOP Maggio_Base Dati Valori Bdg" xfId="1509"/>
    <cellStyle name="%_Efficiency IOP Maggio_Base Dati Valori Forecast FY" xfId="1510"/>
    <cellStyle name="%_Efficiency IOP Maggio_BS 2001" xfId="1511"/>
    <cellStyle name="%_Efficiency IOP Maggio_BU Balance Sheets" xfId="1512"/>
    <cellStyle name="%_Efficiency IOP Maggio_BU Cash flow" xfId="1513"/>
    <cellStyle name="%_Efficiency IOP Maggio_BU P&amp;L" xfId="1514"/>
    <cellStyle name="%_Efficiency IOP Maggio_Data Book LAO Plan 04_06 - Financial Results" xfId="1515"/>
    <cellStyle name="%_Efficiency IOP Maggio_Data Book MAX 2004-2006" xfId="1516"/>
    <cellStyle name="%_Efficiency IOP Maggio_Data Book_ITM_Marzo_2003_6" xfId="1517"/>
    <cellStyle name="%_Efficiency IOP Maggio_Data Book_LAO_sett15_2" xfId="1518"/>
    <cellStyle name="%_Efficiency IOP Maggio_Dati estrazioni actual 2004" xfId="1519"/>
    <cellStyle name="%_Efficiency IOP Maggio_Dati estrazioni budget 2005" xfId="1520"/>
    <cellStyle name="%_Efficiency IOP Maggio_effetto cambio new plan vs old 10" xfId="1521"/>
    <cellStyle name="%_Efficiency IOP Maggio_Efficiency ITG_dec_vers06_03_03" xfId="1522"/>
    <cellStyle name="%_Efficiency IOP Maggio_Exchange Rate Impact 2001" xfId="1523"/>
    <cellStyle name="%_Efficiency IOP Maggio_Exchange Rate Impact Plan new vs old" xfId="1524"/>
    <cellStyle name="%_Efficiency IOP Maggio_Fcst Giugno" xfId="1525"/>
    <cellStyle name="%_Efficiency IOP Maggio_Flash 02 Operations" xfId="1526"/>
    <cellStyle name="%_Efficiency IOP Maggio_Flash 06" xfId="1527"/>
    <cellStyle name="%_Efficiency IOP Maggio_Gruppo_BDG_Budget e Piano_2005_Ufficiale_2" xfId="1528"/>
    <cellStyle name="%_Efficiency IOP Maggio_Gruppo_Totale_Dicembre_uff3" xfId="1529"/>
    <cellStyle name="%_Efficiency IOP Maggio_Lao x-rate Bdg 2004" xfId="1530"/>
    <cellStyle name="%_Efficiency IOP Maggio_LAO_Forecast_6" xfId="1531"/>
    <cellStyle name="%_Efficiency IOP Maggio_LAW_Forecast_6" xfId="1532"/>
    <cellStyle name="%_Efficiency IOP Maggio_Main Result by Subs" xfId="1533"/>
    <cellStyle name="%_Efficiency IOP Maggio_Main Results" xfId="1534"/>
    <cellStyle name="%_Efficiency IOP Maggio_Market_ BDG_e PIANO_2005_con proforma_Ufficiale_2" xfId="1535"/>
    <cellStyle name="%_Efficiency IOP Maggio_Market_ Dicembre_2002_uff_3" xfId="1536"/>
    <cellStyle name="%_Efficiency IOP Maggio_MasterPiano_DataBook_LAO48" xfId="1537"/>
    <cellStyle name="%_Efficiency IOP Maggio_MasterPiano_DataBook_LAO52" xfId="1538"/>
    <cellStyle name="%_Efficiency IOP Maggio_MasterPiano_LA" xfId="1539"/>
    <cellStyle name="%_Efficiency IOP Maggio_MasterPiano_LA2" xfId="1540"/>
    <cellStyle name="%_Efficiency IOP Maggio_Metrics  LAW 2004 10 PARTE WL" xfId="1541"/>
    <cellStyle name="%_Efficiency IOP Maggio_OUTLOOK VS 2001" xfId="1542"/>
    <cellStyle name="%_Efficiency IOP Maggio_Piano 03_05_EcoFin_Riclass._LAW11" xfId="1543"/>
    <cellStyle name="%_Efficiency IOP Maggio_Piano_LAO_newproforma_31" xfId="1544"/>
    <cellStyle name="%_Efficiency IOP Maggio_Piano_LAO_newproforma24" xfId="1545"/>
    <cellStyle name="%_Efficiency IOP Maggio_Plan_LAO_old TI version (example)" xfId="1546"/>
    <cellStyle name="%_Efficiency IOP Maggio_Report 04-05 con gestionali a mano" xfId="1547"/>
    <cellStyle name="%_Efficiency IOP Maggio_Report Olivetti Tecnost dicembre" xfId="1548"/>
    <cellStyle name="%_Efficiency IOP Maggio_Report Wireline Completo Maggio '04" xfId="1549"/>
    <cellStyle name="%_Efficiency IOP Maggio_TdB_IT Gruppo_Dicembre" xfId="1550"/>
    <cellStyle name="%_Efficiency IOP Maggio_TdB_LAO_Novembre 2003" xfId="1551"/>
    <cellStyle name="%_Efficiency IOP Maggio_TdB_LAO_Piano 2004-2006_32_14_11_new Fcst" xfId="1552"/>
    <cellStyle name="%_Efficiency IOP Maggio_TdB_LAO_Piano 2004-2006_33_new Fcst_16 Dic_newBatacchi" xfId="1553"/>
    <cellStyle name="%_Efficiency IOP Maggio_TdB_LAO_Settembre 2003_Ufficiale" xfId="1554"/>
    <cellStyle name="%_Efficiency IOP Maggio_TdB_Law_Eco_Fin_Feb12" xfId="1555"/>
    <cellStyle name="%_Efficiency ITG_dec_vers06_03_03" xfId="1556"/>
    <cellStyle name="%_EmiTel_Business Plan_05102010_final - for VDR v5" xfId="1557"/>
    <cellStyle name="%_EmiTel_Business Plan_05102010_final - for VDR v6" xfId="1558"/>
    <cellStyle name="%_Flash_Gennaio Vers. del 13 Febbraio_a valori" xfId="1559"/>
    <cellStyle name="%_Gestionale  BU IOP 03 04_ 23 04" xfId="1560"/>
    <cellStyle name="%_Gruppo_BDG_Budget e Piano_2005_Ufficiale_2" xfId="1561"/>
    <cellStyle name="%_Gruppo_Totale_Dicembre_uff3" xfId="1562"/>
    <cellStyle name="%_I Forecast Flash LAW6" xfId="1563"/>
    <cellStyle name="%_KPI '03 YTD" xfId="1564"/>
    <cellStyle name="%_Lao x-rate Bdg 2004" xfId="1565"/>
    <cellStyle name="%_LAO_Forecast_6" xfId="1566"/>
    <cellStyle name="%_LAW_Forecast_6" xfId="1567"/>
    <cellStyle name="%_legende" xfId="1568"/>
    <cellStyle name="%_Main Result by Subs" xfId="1569"/>
    <cellStyle name="%_Main Result by Subs (2)" xfId="1570"/>
    <cellStyle name="%_Main Result by Subs (2)_Base Dati Valori Last Month" xfId="1571"/>
    <cellStyle name="%_Main Result by Subs (2)_Data Book_IT Group_Feb_2003_4" xfId="1572"/>
    <cellStyle name="%_Main Result by Subs (2)_Data Book_IT Group_Feb_2003_8" xfId="1573"/>
    <cellStyle name="%_Main Result by Subs (2)_Data Book_IT Market_Feb_2003_11" xfId="1574"/>
    <cellStyle name="%_Main Result by Subs (2)_Data Book_IT Market_Feb_2003_3" xfId="1575"/>
    <cellStyle name="%_Main Result by Subs (2)_Data Book_IT Market_Feb_2003_4" xfId="1576"/>
    <cellStyle name="%_Main Result by Subs (2)_Data Book_IT Market_Feb_2003_9" xfId="1577"/>
    <cellStyle name="%_Main Result by Subs (2)_Data Book_ITM_Feb_03_Cash Flow_1" xfId="1578"/>
    <cellStyle name="%_Main Result by Subs (2)_Data Book_ITM_Feb_03_Cash Flow_5" xfId="1579"/>
    <cellStyle name="%_Main Result by Subs (2)_Data Book_ITM_Feb_03_Cash Flow_6" xfId="1580"/>
    <cellStyle name="%_Main Result by Subs (2)_Data Book_LAO_Dec_2" xfId="1581"/>
    <cellStyle name="%_Main Result by Subs (2)_effetto cambio new plan vs old 10" xfId="1582"/>
    <cellStyle name="%_Main Result by Subs (2)_Efficiency ITG_dec_vers06_03_03" xfId="1583"/>
    <cellStyle name="%_Main Result by Subs (2)_Exchange Rate Impact Plan new vs old" xfId="1584"/>
    <cellStyle name="%_Main Result by Subs (2)_FM03_TIMPERU1" xfId="1585"/>
    <cellStyle name="%_Main Result by Subs (2)_Gruppo_BDG_Budget e Piano_2005_Ufficiale_2" xfId="1586"/>
    <cellStyle name="%_Main Result by Subs (2)_Gruppo_Totale_Dicembre_uff3" xfId="1587"/>
    <cellStyle name="%_Main Result by Subs (2)_LAO Combined new formatEAP" xfId="1588"/>
    <cellStyle name="%_Main Result by Subs (2)_LAO_Forecast_6" xfId="1589"/>
    <cellStyle name="%_Main Result by Subs (2)_LAW_Forecast_6" xfId="1590"/>
    <cellStyle name="%_Main Result by Subs (2)_Management Report Peru" xfId="1591"/>
    <cellStyle name="%_Main Result by Subs (2)_market kpis LAO detailed" xfId="1592"/>
    <cellStyle name="%_Main Result by Subs (2)_Market_ BDG_e PIANO_2005_con proforma_Ufficiale_2" xfId="1593"/>
    <cellStyle name="%_Main Result by Subs (2)_Market_ Dicembre_2002_uff_3" xfId="1594"/>
    <cellStyle name="%_Main Result by Subs (2)_Master per febbraio_4" xfId="1595"/>
    <cellStyle name="%_Main Result by Subs (2)_Master per febbraio_5" xfId="1596"/>
    <cellStyle name="%_Main Result by Subs (2)_Master per febbraio_7" xfId="1597"/>
    <cellStyle name="%_Main Result by Subs (2)_MasterPiano_DataBook_LAO per Bdg" xfId="1598"/>
    <cellStyle name="%_Main Result by Subs (2)_MasterPiano_DataBook_LAO2bis bis" xfId="1599"/>
    <cellStyle name="%_Main Result by Subs (2)_MasterPiano_DataBook_LAO33" xfId="1600"/>
    <cellStyle name="%_Main Result by Subs (2)_MasterPiano_DataBook_LAO43" xfId="1601"/>
    <cellStyle name="%_Main Result by Subs (2)_MasterPiano_DataBook_LAO44" xfId="1602"/>
    <cellStyle name="%_Main Result by Subs (2)_MasterPiano_DataBook_LAO55" xfId="1603"/>
    <cellStyle name="%_Main Result by Subs (2)_Piano_LAO_newproforma10" xfId="1604"/>
    <cellStyle name="%_Main Result by Subs (2)_Piano_LAO_newproforma16" xfId="1605"/>
    <cellStyle name="%_Main Result by Subs (2)_Tdb Lao closing 2003 december" xfId="1606"/>
    <cellStyle name="%_Main Result by Subs (2)_Tdb Lao closing 2004" xfId="1607"/>
    <cellStyle name="%_Main Result by Subs (2)_TdB_IT Gruppo_Dicembre" xfId="1608"/>
    <cellStyle name="%_Main Result by Subs (2)_TdB_LAO_feb2003_4" xfId="1609"/>
    <cellStyle name="%_Main Result by Subs (2)_TdB_LAO_marzo_vers3" xfId="1610"/>
    <cellStyle name="%_Main Result by Subs (2)_TdB_LAO_Piano 2004-2006_33_new Fcst_16 Dic_newBatacchi" xfId="1611"/>
    <cellStyle name="%_Main Result by Subs (2)_TdB_Law_Eco_Fin_Feb12" xfId="1612"/>
    <cellStyle name="%_Main Result by Subs (2)_trial" xfId="1613"/>
    <cellStyle name="%_Main Result by Subs (2)_trial brief" xfId="1614"/>
    <cellStyle name="%_Main Result by Subs (2)_trial con mercato" xfId="1615"/>
    <cellStyle name="%_Main Result by Subs (2)_trial1" xfId="1616"/>
    <cellStyle name="%_MapingKosztówPWC" xfId="1617"/>
    <cellStyle name="%_Market_ BDG_e PIANO_2005_con proforma_Ufficiale_2" xfId="1618"/>
    <cellStyle name="%_Market_ Dicembre_2002_uff_3" xfId="1619"/>
    <cellStyle name="%_Master Piano_DataBook_PE4bis" xfId="1620"/>
    <cellStyle name="%_Master Piano_DataBook_PE5 per Bdg" xfId="1621"/>
    <cellStyle name="%_MasterPiano_DataBook_LAO per Bdg" xfId="1622"/>
    <cellStyle name="%_MasterPiano_DataBook_LAO2bis bis" xfId="1623"/>
    <cellStyle name="%_MasterPiano_DataBook_LAO48" xfId="1624"/>
    <cellStyle name="%_MasterPiano_LA" xfId="1625"/>
    <cellStyle name="%_MasterPiano_LA2" xfId="1626"/>
    <cellStyle name="%_Metrics Febbraio11" xfId="1627"/>
    <cellStyle name="%_Metrics Febbraio11_Agenda Budget-Piano" xfId="1628"/>
    <cellStyle name="%_Metrics Febbraio11_Aggregato LAO_Agosto4" xfId="1629"/>
    <cellStyle name="%_Metrics Febbraio11_analisi per quarter_3" xfId="1630"/>
    <cellStyle name="%_Metrics Febbraio11_Analisi vs 2001" xfId="1631"/>
    <cellStyle name="%_Metrics Febbraio11_Base Dati Valori Bdg" xfId="1632"/>
    <cellStyle name="%_Metrics Febbraio11_Base Dati Valori Bdg 02" xfId="1633"/>
    <cellStyle name="%_Metrics Febbraio11_Base Dati Valori Last Month" xfId="1634"/>
    <cellStyle name="%_Metrics Febbraio11_Base Dati Valori Piano" xfId="1635"/>
    <cellStyle name="%_Metrics Febbraio11_Base Dati Valori YTD" xfId="1636"/>
    <cellStyle name="%_Metrics Febbraio11_Bdg 2003 - Debts" xfId="1637"/>
    <cellStyle name="%_Metrics Febbraio11_BS 2001" xfId="1638"/>
    <cellStyle name="%_Metrics Febbraio11_BU Balance Sheets" xfId="1639"/>
    <cellStyle name="%_Metrics Febbraio11_BU Cash flow" xfId="1640"/>
    <cellStyle name="%_Metrics Febbraio11_BU P&amp;L" xfId="1641"/>
    <cellStyle name="%_Metrics Febbraio11_BUDGET E PIANO IAS 2005_2007_Bolivia_1503_1" xfId="1642"/>
    <cellStyle name="%_Metrics Febbraio11_Capex" xfId="1643"/>
    <cellStyle name="%_Metrics Febbraio11_Copy of TDB_LAW_marzo_04_2104" xfId="1644"/>
    <cellStyle name="%_Metrics Febbraio11_Data Book Plan Mobile (antiga)" xfId="1645"/>
    <cellStyle name="%_Metrics Febbraio11_Data Book Plan Mobile (antiga)_1" xfId="1646"/>
    <cellStyle name="%_Metrics Febbraio11_Data Book Plan Mobile (antiga)_Pasta1" xfId="1647"/>
    <cellStyle name="%_Metrics Febbraio11_Data Book Plan Mobile Max" xfId="1648"/>
    <cellStyle name="%_Metrics Febbraio11_Data Book Plan Peru_Adjusted 28.11.02" xfId="1649"/>
    <cellStyle name="%_Metrics Febbraio11_Data Book_IT Group_Feb_2003_4" xfId="1650"/>
    <cellStyle name="%_Metrics Febbraio11_Data Book_IT Group_Feb_2003_8" xfId="1651"/>
    <cellStyle name="%_Metrics Febbraio11_Data Book_IT Market_Feb_2003_11" xfId="1652"/>
    <cellStyle name="%_Metrics Febbraio11_Data Book_IT Market_Feb_2003_3" xfId="1653"/>
    <cellStyle name="%_Metrics Febbraio11_Data Book_IT Market_Feb_2003_4" xfId="1654"/>
    <cellStyle name="%_Metrics Febbraio11_Data Book_IT Market_Feb_2003_9" xfId="1655"/>
    <cellStyle name="%_Metrics Febbraio11_Data Book_ITM_Feb_03_Cash Flow_1" xfId="1656"/>
    <cellStyle name="%_Metrics Febbraio11_Data Book_ITM_Feb_03_Cash Flow_5" xfId="1657"/>
    <cellStyle name="%_Metrics Febbraio11_Data Book_ITM_Feb_03_Cash Flow_6" xfId="1658"/>
    <cellStyle name="%_Metrics Febbraio11_Data Book_LAO_Dec_2" xfId="1659"/>
    <cellStyle name="%_Metrics Febbraio11_Data Book_LAW_23_con EVA" xfId="1660"/>
    <cellStyle name="%_Metrics Febbraio11_Data Book_PE_sett7" xfId="1661"/>
    <cellStyle name="%_Metrics Febbraio11_Data Book_PE_sett8" xfId="1662"/>
    <cellStyle name="%_Metrics Febbraio11_Databook_Full Year_LAW14 appoggio" xfId="1663"/>
    <cellStyle name="%_Metrics Febbraio11_Databook_Full Year_LAW14appoggio" xfId="1664"/>
    <cellStyle name="%_Metrics Febbraio11_effetto cambio new plan vs old 10" xfId="1665"/>
    <cellStyle name="%_Metrics Febbraio11_Efficiency ITG_dec_vers06_03_03" xfId="1666"/>
    <cellStyle name="%_Metrics Febbraio11_Estraz_LAW_prova piano_1211" xfId="1667"/>
    <cellStyle name="%_Metrics Febbraio11_Estraz_LAW_x june_2007" xfId="1668"/>
    <cellStyle name="%_Metrics Febbraio11_Exchange Rate Impact 2001" xfId="1669"/>
    <cellStyle name="%_Metrics Febbraio11_Exchange Rate Impact Plan new vs old" xfId="1670"/>
    <cellStyle name="%_Metrics Febbraio11_Expenses" xfId="1671"/>
    <cellStyle name="%_Metrics Febbraio11_FM03_TIMPERU1" xfId="1672"/>
    <cellStyle name="%_Metrics Febbraio11_Gruppo_BDG_Budget e Piano_2005_Ufficiale_2" xfId="1673"/>
    <cellStyle name="%_Metrics Febbraio11_Gruppo_Totale_Dicembre_uff3" xfId="1674"/>
    <cellStyle name="%_Metrics Febbraio11_I Forecast Flash LAW" xfId="1675"/>
    <cellStyle name="%_Metrics Febbraio11_I Forecast Flash LAW2" xfId="1676"/>
    <cellStyle name="%_Metrics Febbraio11_Isyde_EcoFin__LAW3_new" xfId="1677"/>
    <cellStyle name="%_Metrics Febbraio11_LAO Combined new formatEAP" xfId="1678"/>
    <cellStyle name="%_Metrics Febbraio11_LAO_Forecast_6" xfId="1679"/>
    <cellStyle name="%_Metrics Febbraio11_LAW_Forecast_6" xfId="1680"/>
    <cellStyle name="%_Metrics Febbraio11_legende" xfId="1681"/>
    <cellStyle name="%_Metrics Febbraio11_Main Result by Subs" xfId="1682"/>
    <cellStyle name="%_Metrics Febbraio11_Main Results" xfId="1683"/>
    <cellStyle name="%_Metrics Febbraio11_Management Report Peru" xfId="1684"/>
    <cellStyle name="%_Metrics Febbraio11_market kpis LAO detailed" xfId="1685"/>
    <cellStyle name="%_Metrics Febbraio11_Market_ BDG_e PIANO_2005_con proforma_Ufficiale_2" xfId="1686"/>
    <cellStyle name="%_Metrics Febbraio11_Market_ Dicembre_2002_uff_3" xfId="1687"/>
    <cellStyle name="%_Metrics Febbraio11_Master per febbraio_4" xfId="1688"/>
    <cellStyle name="%_Metrics Febbraio11_Master per febbraio_5" xfId="1689"/>
    <cellStyle name="%_Metrics Febbraio11_Master per febbraio_7" xfId="1690"/>
    <cellStyle name="%_Metrics Febbraio11_Master Piano_DataBook_PE4bis" xfId="1691"/>
    <cellStyle name="%_Metrics Febbraio11_Master Piano_DataBook_PE5 per Bdg" xfId="1692"/>
    <cellStyle name="%_Metrics Febbraio11_Master Piano_Gestionale_PE_perBdg" xfId="1693"/>
    <cellStyle name="%_Metrics Febbraio11_Master Piano_Report_PE new16" xfId="1694"/>
    <cellStyle name="%_Metrics Febbraio11_Master Piano_Report_PE new20" xfId="1695"/>
    <cellStyle name="%_Metrics Febbraio11_Master Piano_Report_PE new24" xfId="1696"/>
    <cellStyle name="%_Metrics Febbraio11_Master Piano_Report_PE14" xfId="1697"/>
    <cellStyle name="%_Metrics Febbraio11_Master Piano_Report_PE15" xfId="1698"/>
    <cellStyle name="%_Metrics Febbraio11_Master Piano_Report_PE16" xfId="1699"/>
    <cellStyle name="%_Metrics Febbraio11_Master Piano_Report_PE19" xfId="1700"/>
    <cellStyle name="%_Metrics Febbraio11_MasterPiano_DataBook_LAO per Bdg" xfId="1701"/>
    <cellStyle name="%_Metrics Febbraio11_MasterPiano_DataBook_LAO2bis bis" xfId="1702"/>
    <cellStyle name="%_Metrics Febbraio11_MasterPiano_DataBook_LAO33" xfId="1703"/>
    <cellStyle name="%_Metrics Febbraio11_MasterPiano_DataBook_LAO43" xfId="1704"/>
    <cellStyle name="%_Metrics Febbraio11_MasterPiano_DataBook_LAO44" xfId="1705"/>
    <cellStyle name="%_Metrics Febbraio11_MasterPiano_DataBook_LAO55" xfId="1706"/>
    <cellStyle name="%_Metrics Febbraio11_OUTLOOK VS 2001" xfId="1707"/>
    <cellStyle name="%_Metrics Febbraio11_Pasta1" xfId="1708"/>
    <cellStyle name="%_Metrics Febbraio11_Piano 03_05_EcoFin_Riclass._LAW11" xfId="1709"/>
    <cellStyle name="%_Metrics Febbraio11_Piano 03_05_EcoFin_Riclass._LAW19" xfId="1710"/>
    <cellStyle name="%_Metrics Febbraio11_Piano 03_05_EcoFin_Riclass_LAW30" xfId="1711"/>
    <cellStyle name="%_Metrics Febbraio11_Piano 03_05_EcoFin_Riclass_LAW31" xfId="1712"/>
    <cellStyle name="%_Metrics Febbraio11_Piano 03_05_EcoFin_Riclass_LAW33" xfId="1713"/>
    <cellStyle name="%_Metrics Febbraio11_Piano 03_05_EcoFin_Riclass_LAW34" xfId="1714"/>
    <cellStyle name="%_Metrics Febbraio11_Piano 2003-2005_LAW8" xfId="1715"/>
    <cellStyle name="%_Metrics Febbraio11_Piano 2003-2005_LAWFullappoggio" xfId="1716"/>
    <cellStyle name="%_Metrics Febbraio11_Piano_LAO_newproforma_31" xfId="1717"/>
    <cellStyle name="%_Metrics Febbraio11_Piano_LAO_newproforma10" xfId="1718"/>
    <cellStyle name="%_Metrics Febbraio11_Piano_LAO_newproforma16" xfId="1719"/>
    <cellStyle name="%_Metrics Febbraio11_prova change" xfId="1720"/>
    <cellStyle name="%_Metrics Febbraio11_prova new structure" xfId="1721"/>
    <cellStyle name="%_Metrics Febbraio11_Quarter trend" xfId="1722"/>
    <cellStyle name="%_Metrics Febbraio11_Schema costi Gruppo_december CDA1" xfId="1723"/>
    <cellStyle name="%_Metrics Febbraio11_Tdb Lao closing 2003 december" xfId="1724"/>
    <cellStyle name="%_Metrics Febbraio11_Tdb Lao closing 2004" xfId="1725"/>
    <cellStyle name="%_Metrics Febbraio11_TDB_Bolivia_Plan 05 07_II° invio_030305" xfId="1726"/>
    <cellStyle name="%_Metrics Febbraio11_TDB_Bolivia_Plan 05 07_II° invio_040305" xfId="1727"/>
    <cellStyle name="%_Metrics Febbraio11_TdB_IT Gruppo_Dicembre" xfId="1728"/>
    <cellStyle name="%_Metrics Febbraio11_TdB_LAO_feb2003_4" xfId="1729"/>
    <cellStyle name="%_Metrics Febbraio11_TdB_LAO_marzo_vers3" xfId="1730"/>
    <cellStyle name="%_Metrics Febbraio11_TdB_LAO_Piano 2004-2006_33_new Fcst_16 Dic_newBatacchi" xfId="1731"/>
    <cellStyle name="%_Metrics Febbraio11_TDB_LAW_Aprile 04_21-05_1" xfId="1732"/>
    <cellStyle name="%_Metrics Febbraio11_TdB_Law_Eco_Fin_Agosto 2003_Ufficiale" xfId="1733"/>
    <cellStyle name="%_Metrics Febbraio11_TdB_Law_Eco_Fin_Feb1" xfId="1734"/>
    <cellStyle name="%_Metrics Febbraio11_TdB_Law_Eco_Fin_Feb12" xfId="1735"/>
    <cellStyle name="%_Metrics Febbraio11_TdB_Law_Eco_Fin_Feb14" xfId="1736"/>
    <cellStyle name="%_Metrics Febbraio11_TdB_Law_Eco_Fin_Feb3" xfId="1737"/>
    <cellStyle name="%_Metrics Febbraio11_TdB_Law_Eco_Fin_Feb7" xfId="1738"/>
    <cellStyle name="%_Metrics Febbraio11_TdB_Law_Eco_Fin_Febbraio 2004_2403" xfId="1739"/>
    <cellStyle name="%_Metrics Febbraio11_TdB_Law_Eco_Fin_For2" xfId="1740"/>
    <cellStyle name="%_Metrics Febbraio11_TdB_Law_Eco_Fin_mar_03" xfId="1741"/>
    <cellStyle name="%_Metrics Febbraio11_TdB_LAW_gest_MARZO '04 14 05" xfId="1742"/>
    <cellStyle name="%_Metrics Febbraio11_TDB_LAW_marzo_04 0305" xfId="1743"/>
    <cellStyle name="%_Metrics Febbraio11_TDB_LAW_marzo_04 05 magg_21.48" xfId="1744"/>
    <cellStyle name="%_Metrics Febbraio11_TDB_LAW_marzo_'04_12 may" xfId="1745"/>
    <cellStyle name="%_Metrics Febbraio11_TDB_LAW_marzo_'04_18 may" xfId="1746"/>
    <cellStyle name="%_Metrics Febbraio11_TDB_LAW_marzo_04_2604" xfId="1747"/>
    <cellStyle name="%_Metrics Febbraio11_TDB_LAW_Plan 05 07_1011" xfId="1748"/>
    <cellStyle name="%_Metrics Febbraio11_TDB_LAW_Plan 05 07_1111" xfId="1749"/>
    <cellStyle name="%_Metrics Febbraio11_TDB_LAW_Plan 05 07_1211" xfId="1750"/>
    <cellStyle name="%_Metrics Febbraio11_TDB_LAW_Plan 05 07_1611" xfId="1751"/>
    <cellStyle name="%_Metrics Febbraio11_TDB_LAW_Plan 05 07_1811" xfId="1752"/>
    <cellStyle name="%_Metrics Febbraio11_TDB_LAW_X June closing_0209" xfId="1753"/>
    <cellStyle name="%_Metrics Febbraio11_TDB_LAW_X september_1910" xfId="1754"/>
    <cellStyle name="%_Metrics Febbraio11_TDB_LAW-x EXECUT SUMM" xfId="1755"/>
    <cellStyle name="%_Metrics Febbraio11_TDB_LAW-x EXECUT SUMM_1" xfId="1756"/>
    <cellStyle name="%_Metrics Febbraio11_TDB_LAW-x maggio 04" xfId="1757"/>
    <cellStyle name="%_Metrics Febbraio11_TDB_LAW-x maggio 04_0806" xfId="1758"/>
    <cellStyle name="%_Metrics Febbraio11_TIM Maxitel_Plan03_05_Investments_Nov2002_14Nov_Euros" xfId="1759"/>
    <cellStyle name="%_Metrics Febbraio11_trial" xfId="1760"/>
    <cellStyle name="%_Metrics Febbraio11_trial brief" xfId="1761"/>
    <cellStyle name="%_Metrics Febbraio11_trial con mercato" xfId="1762"/>
    <cellStyle name="%_Metrics Febbraio11_trial1" xfId="1763"/>
    <cellStyle name="%_OUTLOOK VS 2001" xfId="1764"/>
    <cellStyle name="%_P&amp;L Forecast 2002" xfId="1765"/>
    <cellStyle name="%_Piano 2003-2005_LAWFullappoggio" xfId="1766"/>
    <cellStyle name="%_Piano_LAO_newproforma24" xfId="1767"/>
    <cellStyle name="%_PL x Q 2003 vs 2002" xfId="1768"/>
    <cellStyle name="%_Plan_LAO_old TI version (example)" xfId="1769"/>
    <cellStyle name="%_Quarter_Gruppo Totale" xfId="1770"/>
    <cellStyle name="%_Quarter_Market" xfId="1771"/>
    <cellStyle name="%_Report Ottobre 2003 " xfId="1772"/>
    <cellStyle name="%_rob31" xfId="1773"/>
    <cellStyle name="%_Schema costi Gruppo_03-05" xfId="1774"/>
    <cellStyle name="%_Schema costi Gruppo_december CDA1" xfId="1775"/>
    <cellStyle name="%_Scocca per Perimetri 2002" xfId="1776"/>
    <cellStyle name="%_TDB_Bolivia_Plan 05 07_II° invio_140305" xfId="1777"/>
    <cellStyle name="%_TDB_Bolivia_Plan 05 07_II° invio_150305_ITGAAP" xfId="1778"/>
    <cellStyle name="%_TdB_IT Gruppo_Dicembre" xfId="1779"/>
    <cellStyle name="%_TdB_LAO_Novembre 2003" xfId="1780"/>
    <cellStyle name="%_TdB_LAO_Piano 2004-2006_32_14_11_new Fcst" xfId="1781"/>
    <cellStyle name="%_TdB_LAO_Piano 2004-2006_33_new Fcst_16 Dic_newBatacchi" xfId="1782"/>
    <cellStyle name="%_TdB_LAO_Settembre 2003_Ufficiale" xfId="1783"/>
    <cellStyle name="%_Traffic BU IOP def valori" xfId="1784"/>
    <cellStyle name="%_Traffic BU IOP def valori_Agenda Budget-Piano" xfId="1785"/>
    <cellStyle name="%_Traffic BU IOP def valori_Aggregato LAO_Agosto4" xfId="1786"/>
    <cellStyle name="%_Traffic BU IOP def valori_Argentina novembre 2004 x Emanuela_1" xfId="1787"/>
    <cellStyle name="%_Traffic BU IOP def valori_Base Dati Valori Actual" xfId="1788"/>
    <cellStyle name="%_Traffic BU IOP def valori_Base Dati Valori Bdg" xfId="1789"/>
    <cellStyle name="%_Traffic BU IOP def valori_Base Dati Valori Forecast FY" xfId="1790"/>
    <cellStyle name="%_Traffic BU IOP def valori_Base Dati Valori Full Year" xfId="1791"/>
    <cellStyle name="%_Traffic BU IOP def valori_Base Dati Valori Year" xfId="1792"/>
    <cellStyle name="%_Traffic BU IOP def valori_Base Dati Valori YTD" xfId="1793"/>
    <cellStyle name="%_Traffic BU IOP def valori_Base Dati Valori YTD_1° Margine YTD" xfId="1794"/>
    <cellStyle name="%_Traffic BU IOP def valori_Base Dati Valori YTD_Agenda Feb 2006" xfId="1795"/>
    <cellStyle name="%_Traffic BU IOP def valori_Base Dati Valori YTD_Allegati Short Letter nov '05" xfId="1796"/>
    <cellStyle name="%_Traffic BU IOP def valori_Base Dati Valori YTD_Allegati Short Letter nov '05 (3)" xfId="1797"/>
    <cellStyle name="%_Traffic BU IOP def valori_Base Dati Valori YTD_Allegati Short Letter nov '05 (4)" xfId="1798"/>
    <cellStyle name="%_Traffic BU IOP def valori_Base Dati Valori YTD_Back up Ti Day" xfId="1799"/>
    <cellStyle name="%_Traffic BU IOP def valori_Base Dati Valori YTD_Backup presentazione bdg III versione" xfId="1800"/>
    <cellStyle name="%_Traffic BU IOP def valori_Base Dati Valori YTD_Base Dati Valori Bdg" xfId="1801"/>
    <cellStyle name="%_Traffic BU IOP def valori_Base Dati Valori YTD_Book1" xfId="1802"/>
    <cellStyle name="%_Traffic BU IOP def valori_Base Dati Valori YTD_Book2" xfId="1803"/>
    <cellStyle name="%_Traffic BU IOP def valori_Base Dati Valori YTD_Brazil 2006_2008" xfId="1804"/>
    <cellStyle name="%_Traffic BU IOP def valori_Base Dati Valori YTD_Break-Up IT GAAP Euro 1" xfId="1805"/>
    <cellStyle name="%_Traffic BU IOP def valori_Base Dati Valori YTD_Break-Up IT GAAP Euro 2" xfId="1806"/>
    <cellStyle name="%_Traffic BU IOP def valori_Base Dati Valori YTD_BU_CHANGE_ANALYSIS_1 (2)" xfId="1807"/>
    <cellStyle name="%_Traffic BU IOP def valori_Base Dati Valori YTD_Budget &amp; Piano IAS_draft" xfId="1808"/>
    <cellStyle name="%_Traffic BU IOP def valori_Base Dati Valori YTD_Capex" xfId="1809"/>
    <cellStyle name="%_Traffic BU IOP def valori_Base Dati Valori YTD_Cartel1" xfId="1810"/>
    <cellStyle name="%_Traffic BU IOP def valori_Base Dati Valori YTD_Cartel1 (2)" xfId="1811"/>
    <cellStyle name="%_Traffic BU IOP def valori_Base Dati Valori YTD_Cartel1 (3)" xfId="1812"/>
    <cellStyle name="%_Traffic BU IOP def valori_Base Dati Valori YTD_Cartel1 (4)" xfId="1813"/>
    <cellStyle name="%_Traffic BU IOP def valori_Base Dati Valori YTD_Cartel2" xfId="1814"/>
    <cellStyle name="%_Traffic BU IOP def valori_Base Dati Valori YTD_Cash Costs " xfId="1815"/>
    <cellStyle name="%_Traffic BU IOP def valori_Base Dati Valori YTD_Cash Costs  (2)" xfId="1816"/>
    <cellStyle name="%_Traffic BU IOP def valori_Base Dati Valori YTD_Change vs LY" xfId="1817"/>
    <cellStyle name="%_Traffic BU IOP def valori_Base Dati Valori YTD_Commenti IAS 2004_2007newPER REPORT_vs1" xfId="1818"/>
    <cellStyle name="%_Traffic BU IOP def valori_Base Dati Valori YTD_Controllo Costi ITZ Mobile" xfId="1819"/>
    <cellStyle name="%_Traffic BU IOP def valori_Base Dati Valori YTD_Copia di ITZ e BRA new" xfId="1820"/>
    <cellStyle name="%_Traffic BU IOP def valori_Base Dati Valori YTD_COPIADILAVORO2004" xfId="1821"/>
    <cellStyle name="%_Traffic BU IOP def valori_Base Dati Valori YTD_DB Domestic Actual" xfId="1822"/>
    <cellStyle name="%_Traffic BU IOP def valori_Base Dati Valori YTD_EAP_GESTIONALE MOBILE marzo_Amedeo" xfId="1823"/>
    <cellStyle name="%_Traffic BU IOP def valori_Base Dati Valori YTD_ebit_month" xfId="1824"/>
    <cellStyle name="%_Traffic BU IOP def valori_Base Dati Valori YTD_EBITDA ANALYSIS DEC ytd_month" xfId="1825"/>
    <cellStyle name="%_Traffic BU IOP def valori_Base Dati Valori YTD_Econommico Agosto 2005" xfId="1826"/>
    <cellStyle name="%_Traffic BU IOP def valori_Base Dati Valori YTD_Econommico Dic '05_closing 1" xfId="1827"/>
    <cellStyle name="%_Traffic BU IOP def valori_Base Dati Valori YTD_Econommico Oct '05" xfId="1828"/>
    <cellStyle name="%_Traffic BU IOP def valori_Base Dati Valori YTD_Efficiency per presentazione 19nov" xfId="1829"/>
    <cellStyle name="%_Traffic BU IOP def valori_Base Dati Valori YTD_Euros Data Book Consolidado" xfId="1830"/>
    <cellStyle name="%_Traffic BU IOP def valori_Base Dati Valori YTD_Expenses" xfId="1831"/>
    <cellStyle name="%_Traffic BU IOP def valori_Base Dati Valori YTD_Financial  Disposal 005-20071" xfId="1832"/>
    <cellStyle name="%_Traffic BU IOP def valori_Base Dati Valori YTD_Financial  Disposal closing sep e FCST3" xfId="1833"/>
    <cellStyle name="%_Traffic BU IOP def valori_Base Dati Valori YTD_Financial  Disposal closing sep e FCST3 per q" xfId="1834"/>
    <cellStyle name="%_Traffic BU IOP def valori_Base Dati Valori YTD_Financial TdB TIM Group" xfId="1835"/>
    <cellStyle name="%_Traffic BU IOP def valori_Base Dati Valori YTD_Financial TdB TIM Group_28" xfId="1836"/>
    <cellStyle name="%_Traffic BU IOP def valori_Base Dati Valori YTD_Financial TdB TIM Group_vs 15" xfId="1837"/>
    <cellStyle name="%_Traffic BU IOP def valori_Base Dati Valori YTD_Flash EBIT" xfId="1838"/>
    <cellStyle name="%_Traffic BU IOP def valori_Base Dati Valori YTD_FLASH EBIT 1110" xfId="1839"/>
    <cellStyle name="%_Traffic BU IOP def valori_Base Dati Valori YTD_Gestionale Aprile 2006_1" xfId="1840"/>
    <cellStyle name="%_Traffic BU IOP def valori_Base Dati Valori YTD_Gestionale Dic '05_ con IV Q_2" xfId="1841"/>
    <cellStyle name="%_Traffic BU IOP def valori_Base Dati Valori YTD_Gestionale Dic '05_ con IV Q_2 NEW" xfId="1842"/>
    <cellStyle name="%_Traffic BU IOP def valori_Base Dati Valori YTD_Gestionale giugno '06" xfId="1843"/>
    <cellStyle name="%_Traffic BU IOP def valori_Base Dati Valori YTD_Gestionale maggio 2006_3" xfId="1844"/>
    <cellStyle name="%_Traffic BU IOP def valori_Base Dati Valori YTD_Gestionale Nov '05_2" xfId="1845"/>
    <cellStyle name="%_Traffic BU IOP def valori_Base Dati Valori YTD_Gestionale Piao 06 08_V3" xfId="1846"/>
    <cellStyle name="%_Traffic BU IOP def valori_Base Dati Valori YTD_grafico per sl (3)" xfId="1847"/>
    <cellStyle name="%_Traffic BU IOP def valori_Base Dati Valori YTD_Graficos MComittee_BReview" xfId="1848"/>
    <cellStyle name="%_Traffic BU IOP def valori_Base Dati Valori YTD_Grecia disposal _last CBEP (3)" xfId="1849"/>
    <cellStyle name="%_Traffic BU IOP def valori_Base Dati Valori YTD_ias analysis" xfId="1850"/>
    <cellStyle name="%_Traffic BU IOP def valori_Base Dati Valori YTD_Ias Analysis Gruppo e Italia" xfId="1851"/>
    <cellStyle name="%_Traffic BU IOP def valori_Base Dati Valori YTD_Impatto Disposal GPP" xfId="1852"/>
    <cellStyle name="%_Traffic BU IOP def valori_Base Dati Valori YTD_Impatto Disposal TI Media" xfId="1853"/>
    <cellStyle name="%_Traffic BU IOP def valori_Base Dati Valori YTD_Input" xfId="1854"/>
    <cellStyle name="%_Traffic BU IOP def valori_Base Dati Valori YTD_IS Detail" xfId="1855"/>
    <cellStyle name="%_Traffic BU IOP def valori_Base Dati Valori YTD_IT-GAAP-Proposta TdB TIM Brasil" xfId="1856"/>
    <cellStyle name="%_Traffic BU IOP def valori_Base Dati Valori YTD_KPI Brasile Aprile_2006_6" xfId="1857"/>
    <cellStyle name="%_Traffic BU IOP def valori_Base Dati Valori YTD_KPI Brasile Dicembre_2" xfId="1858"/>
    <cellStyle name="%_Traffic BU IOP def valori_Base Dati Valori YTD_KPI Brasile Giugno_2006_last" xfId="1859"/>
    <cellStyle name="%_Traffic BU IOP def valori_Base Dati Valori YTD_KPI Brasile Maggio_2006_3" xfId="1860"/>
    <cellStyle name="%_Traffic BU IOP def valori_Base Dati Valori YTD_KPI Brasile Piano_Closing_NUOVA LOGICA" xfId="1861"/>
    <cellStyle name="%_Traffic BU IOP def valori_Base Dati Valori YTD_Main KPI Piano '06-'08 Brazil" xfId="1862"/>
    <cellStyle name="%_Traffic BU IOP def valori_Base Dati Valori YTD_Main Results 2005 TI Group 7 oct" xfId="1863"/>
    <cellStyle name="%_Traffic BU IOP def valori_Base Dati Valori YTD_Master Piano_Gestionale_PE_perBdg" xfId="1864"/>
    <cellStyle name="%_Traffic BU IOP def valori_Base Dati Valori YTD_Megabase 2005" xfId="1865"/>
    <cellStyle name="%_Traffic BU IOP def valori_Base Dati Valori YTD_NFP 2" xfId="1866"/>
    <cellStyle name="%_Traffic BU IOP def valori_Base Dati Valori YTD_Operating WC - back up" xfId="1867"/>
    <cellStyle name="%_Traffic BU IOP def valori_Base Dati Valori YTD_OTHER FLASH" xfId="1868"/>
    <cellStyle name="%_Traffic BU IOP def valori_Base Dati Valori YTD_Report 09" xfId="1869"/>
    <cellStyle name="%_Traffic BU IOP def valori_Base Dati Valori YTD_Report 12 Preclosing" xfId="1870"/>
    <cellStyle name="%_Traffic BU IOP def valori_Base Dati Valori YTD_Report financial 2006.APR" xfId="1871"/>
    <cellStyle name="%_Traffic BU IOP def valori_Base Dati Valori YTD_Report March 2006 valori 2" xfId="1872"/>
    <cellStyle name="%_Traffic BU IOP def valori_Base Dati Valori YTD_Report Mobile piano 06 08" xfId="1873"/>
    <cellStyle name="%_Traffic BU IOP def valori_Base Dati Valori YTD_Report11_VP" xfId="1874"/>
    <cellStyle name="%_Traffic BU IOP def valori_Base Dati Valori YTD_Riepilogo Target IT Gaap vs IAS" xfId="1875"/>
    <cellStyle name="%_Traffic BU IOP def valori_Base Dati Valori YTD_Tableau_FACPC_Ti Gruppo_Cons2" xfId="1876"/>
    <cellStyle name="%_Traffic BU IOP def valori_Base Dati Valori YTD_Tavole IAS 2003-2004-2005" xfId="1877"/>
    <cellStyle name="%_Traffic BU IOP def valori_Base Dati Valori YTD_TdB_Law_Eco_Fin_Feb4" xfId="1878"/>
    <cellStyle name="%_Traffic BU IOP def valori_Base Dati Valori YTD_TdB_Law_Eco_Fin_Feb7" xfId="1879"/>
    <cellStyle name="%_Traffic BU IOP def valori_Base Dati Valori YTD_TdB_Law_Eco_Fin_Feb9" xfId="1880"/>
    <cellStyle name="%_Traffic BU IOP def valori_Base Dati Valori YTD_TdB_Law_Eco_Fin_For2" xfId="1881"/>
    <cellStyle name="%_Traffic BU IOP def valori_Base Dati Valori YTD_TdB_LAW_gest_febbr 04_2403" xfId="1882"/>
    <cellStyle name="%_Traffic BU IOP def valori_Base Dati Valori YTD_TdB_LAW_gest_MARZO '04 14 05" xfId="1883"/>
    <cellStyle name="%_Traffic BU IOP def valori_Base Dati Valori YTD_TdB_LAW_gest_MARZO 04 OLD STRUTT_2604" xfId="1884"/>
    <cellStyle name="%_Traffic BU IOP def valori_Base Dati Valori YTD_TdbGroup-Dicembrev26" xfId="1885"/>
    <cellStyle name="%_Traffic BU IOP def valori_Base Dati Valori YTD_Tnc" xfId="1886"/>
    <cellStyle name="%_Traffic BU IOP def valori_Base dati YTD" xfId="1887"/>
    <cellStyle name="%_Traffic BU IOP def valori_BS Forecast 2002" xfId="1888"/>
    <cellStyle name="%_Traffic BU IOP def valori_BS Full Year 2001" xfId="1889"/>
    <cellStyle name="%_Traffic BU IOP def valori_BUDGET E PIANO IAS 2005_2007_Bolivia_1503_1" xfId="1890"/>
    <cellStyle name="%_Traffic BU IOP def valori_Capex" xfId="1891"/>
    <cellStyle name="%_Traffic BU IOP def valori_Cartel1" xfId="1892"/>
    <cellStyle name="%_Traffic BU IOP def valori_Cartel2" xfId="1893"/>
    <cellStyle name="%_Traffic BU IOP def valori_Cash Costs " xfId="1894"/>
    <cellStyle name="%_Traffic BU IOP def valori_CF Forecast 2002" xfId="1895"/>
    <cellStyle name="%_Traffic BU IOP def valori_Chile e Bolivia Marzo '04" xfId="1896"/>
    <cellStyle name="%_Traffic BU IOP def valori_Chile e Bolivia Mobile" xfId="1897"/>
    <cellStyle name="%_Traffic BU IOP def valori_Chile e Bolivia Mobile 2" xfId="1898"/>
    <cellStyle name="%_Traffic BU IOP def valori_Data Book LAO Plan 04_06 - Financial Results" xfId="1899"/>
    <cellStyle name="%_Traffic BU IOP def valori_Data Book MAX 2004-2006" xfId="1900"/>
    <cellStyle name="%_Traffic BU IOP def valori_Data Book Plan Peru_Adjusted 28.11.02" xfId="1901"/>
    <cellStyle name="%_Traffic BU IOP def valori_Data Book_ITM_Marzo_2003_6" xfId="1902"/>
    <cellStyle name="%_Traffic BU IOP def valori_Databook_Full Year_LAW14 appoggio" xfId="1903"/>
    <cellStyle name="%_Traffic BU IOP def valori_Databook_Full Year_LAW14appoggio" xfId="1904"/>
    <cellStyle name="%_Traffic BU IOP def valori_Efficiency ITG_dec_vers06_03_03" xfId="1905"/>
    <cellStyle name="%_Traffic BU IOP def valori_Expenses" xfId="1906"/>
    <cellStyle name="%_Traffic BU IOP def valori_Gruppo_BDG_Budget e Piano_2005_Ufficiale_2" xfId="1907"/>
    <cellStyle name="%_Traffic BU IOP def valori_Gruppo_Totale_Dicembre_uff3" xfId="1908"/>
    <cellStyle name="%_Traffic BU IOP def valori_I Forecast Flash LAW6" xfId="1909"/>
    <cellStyle name="%_Traffic BU IOP def valori_KPI" xfId="1910"/>
    <cellStyle name="%_Traffic BU IOP def valori_Lao x-rate Bdg 2004" xfId="1911"/>
    <cellStyle name="%_Traffic BU IOP def valori_LAO_Forecast_6" xfId="1912"/>
    <cellStyle name="%_Traffic BU IOP def valori_LAW_Forecast_6" xfId="1913"/>
    <cellStyle name="%_Traffic BU IOP def valori_legende" xfId="1914"/>
    <cellStyle name="%_Traffic BU IOP def valori_Market_ BDG_e PIANO_2005_con proforma_Ufficiale_2" xfId="1915"/>
    <cellStyle name="%_Traffic BU IOP def valori_Market_ Dicembre_2002_uff_3" xfId="1916"/>
    <cellStyle name="%_Traffic BU IOP def valori_Master Piano_DataBook_PE4bis" xfId="1917"/>
    <cellStyle name="%_Traffic BU IOP def valori_Master Piano_DataBook_PE5 per Bdg" xfId="1918"/>
    <cellStyle name="%_Traffic BU IOP def valori_Master Piano_Gestionale_PE_perBdg" xfId="1919"/>
    <cellStyle name="%_Traffic BU IOP def valori_MasterPiano_DataBook_LAO per Bdg" xfId="1920"/>
    <cellStyle name="%_Traffic BU IOP def valori_MasterPiano_DataBook_LAO2bis bis" xfId="1921"/>
    <cellStyle name="%_Traffic BU IOP def valori_MasterPiano_DataBook_LAO48" xfId="1922"/>
    <cellStyle name="%_Traffic BU IOP def valori_MasterPiano_LA" xfId="1923"/>
    <cellStyle name="%_Traffic BU IOP def valori_MasterPiano_LA2" xfId="1924"/>
    <cellStyle name="%_Traffic BU IOP def valori_Mercato" xfId="1925"/>
    <cellStyle name="%_Traffic BU IOP def valori_Metrics  LAW 2004 10 PARTE WL" xfId="1926"/>
    <cellStyle name="%_Traffic BU IOP def valori_OUTLOOK VS 2001" xfId="1927"/>
    <cellStyle name="%_Traffic BU IOP def valori_P&amp;L Forecast 2002" xfId="1928"/>
    <cellStyle name="%_Traffic BU IOP def valori_Piano 2003-2005_LAWFullappoggio" xfId="1929"/>
    <cellStyle name="%_Traffic BU IOP def valori_Piano_LAO_newproforma24" xfId="1930"/>
    <cellStyle name="%_Traffic BU IOP def valori_PL x Q 2003 vs 2002" xfId="1931"/>
    <cellStyle name="%_Traffic BU IOP def valori_Plan_LAO_old TI version (example)" xfId="1932"/>
    <cellStyle name="%_Traffic BU IOP def valori_Quarter_Gruppo Totale" xfId="1933"/>
    <cellStyle name="%_Traffic BU IOP def valori_Quarter_Market" xfId="1934"/>
    <cellStyle name="%_Traffic BU IOP def valori_Schema costi Gruppo_december CDA1" xfId="1935"/>
    <cellStyle name="%_Traffic BU IOP def valori_Scocca per Perimetri 2002" xfId="1936"/>
    <cellStyle name="%_Traffic BU IOP def valori_TDB_Bolivia_Plan 05 07_II° invio_140305" xfId="1937"/>
    <cellStyle name="%_Traffic BU IOP def valori_TDB_Bolivia_Plan 05 07_II° invio_150305_ITGAAP" xfId="1938"/>
    <cellStyle name="%_Traffic BU IOP def valori_TdB_IT Gruppo_Dicembre" xfId="1939"/>
    <cellStyle name="%_Traffic BU IOP def valori_TdB_LAO_Novembre 2003" xfId="1940"/>
    <cellStyle name="%_Traffic BU IOP def valori_TdB_LAO_Piano 2004-2006_32_14_11_new Fcst" xfId="1941"/>
    <cellStyle name="%_Traffic BU IOP def valori_TdB_LAO_Piano 2004-2006_33_new Fcst_16 Dic_newBatacchi" xfId="1942"/>
    <cellStyle name="%_Traffic BU IOP def valori_TdB_LAO_Settembre 2003_Ufficiale" xfId="1943"/>
    <cellStyle name="%_Traffic BU IOP def valori_TdB_Law_Eco_Fin_Feb4" xfId="1944"/>
    <cellStyle name="%_Traffic BU IOP def valori_TdB_Law_Eco_Fin_Feb7" xfId="1945"/>
    <cellStyle name="%_Traffic BU IOP def valori_TdB_Law_Eco_Fin_Feb9" xfId="1946"/>
    <cellStyle name="%_Traffic BU IOP def valori_TdB_Law_Eco_Fin_For2" xfId="1947"/>
    <cellStyle name="%_Traffic BU IOP def valori_TdB_LAW_gest_febbr 04_2403" xfId="1948"/>
    <cellStyle name="%_Traffic BU IOP def valori_TdB_LAW_gest_MARZO '04 14 05" xfId="1949"/>
    <cellStyle name="%_Traffic BU IOP def valori_TdB_LAW_gest_MARZO 04 OLD STRUTT_2604" xfId="1950"/>
    <cellStyle name="%_Traffic BU IOP def valori_x wireline  marzo" xfId="1951"/>
    <cellStyle name="%_x wireline  marzo" xfId="1952"/>
    <cellStyle name="%0" xfId="1953"/>
    <cellStyle name="%1" xfId="1954"/>
    <cellStyle name="%2" xfId="1955"/>
    <cellStyle name="(Lefting)" xfId="1956"/>
    <cellStyle name="******************************************" xfId="1957"/>
    <cellStyle name="*TD" xfId="1958"/>
    <cellStyle name=".1" xfId="1959"/>
    <cellStyle name=".Warning" xfId="8086"/>
    <cellStyle name="??" xfId="8087"/>
    <cellStyle name="?? [0.00]_PERSONAL" xfId="8088"/>
    <cellStyle name="???? [0.00]_PERSONAL" xfId="8089"/>
    <cellStyle name="????_PERSONAL" xfId="8090"/>
    <cellStyle name="??_145000-145020 CAInv TradStck FinSale Cost-Recon" xfId="8091"/>
    <cellStyle name="\" xfId="1960"/>
    <cellStyle name="_%(SignOnly)" xfId="1961"/>
    <cellStyle name="_%(SignOnly)_Value of annual synergies " xfId="1962"/>
    <cellStyle name="_%(SignSpaceOnly)" xfId="1963"/>
    <cellStyle name="_%(SignSpaceOnly)_Value of annual synergies " xfId="1964"/>
    <cellStyle name="__20080514" xfId="1965"/>
    <cellStyle name="__20080514_Plik dla Piotra Plachy_PTK IFS_20090713" xfId="1966"/>
    <cellStyle name="__20080514_Plik dla Piotra Plachy_Y100_20090713" xfId="1967"/>
    <cellStyle name="__20080606" xfId="1968"/>
    <cellStyle name="__20080606_Plik dla Piotra Plachy_PTK IFS_20090713" xfId="1969"/>
    <cellStyle name="__20080606_Plik dla Piotra Plachy_Y100_20090713" xfId="1970"/>
    <cellStyle name="__20080610_PP" xfId="1971"/>
    <cellStyle name="__20080610_PP_Plik dla Piotra Plachy_PTK IFS_20090713" xfId="1972"/>
    <cellStyle name="__20080610_PP_Plik dla Piotra Plachy_Y100_20090713" xfId="1973"/>
    <cellStyle name="_100.8.1 Business plan outputs" xfId="1974"/>
    <cellStyle name="_17-stka_7" xfId="1975"/>
    <cellStyle name="_18-stka_7" xfId="1976"/>
    <cellStyle name="_2007-07-08 Caspar Mini Modelv52 (Basis for Bank Model latest fee overview)" xfId="1977"/>
    <cellStyle name="_20080702 1300 Raport TPSA PTK KPIs 2008 (MB)" xfId="1978"/>
    <cellStyle name="_20090206 REv TV" xfId="1979"/>
    <cellStyle name="_3Q06_new" xfId="1980"/>
    <cellStyle name="_actual" xfId="1981"/>
    <cellStyle name="_Analityka" xfId="1982"/>
    <cellStyle name="_ARPU_retail_wholesale" xfId="1983"/>
    <cellStyle name="_Balance Sheet 2007'11__12-12_values" xfId="1984"/>
    <cellStyle name="_Capex" xfId="1985"/>
    <cellStyle name="_Capex_1" xfId="1986"/>
    <cellStyle name="_CAPEX-060609_NB_decisions_v4_spliH1_H2 (2)" xfId="1987"/>
    <cellStyle name="_CDP multiples valuation 11.09.2008" xfId="1988"/>
    <cellStyle name="_Comma" xfId="1989"/>
    <cellStyle name="_Comma_Value of annual synergies " xfId="1990"/>
    <cellStyle name="_cost_drivers_PS" xfId="1991"/>
    <cellStyle name="_CPGA &amp; Churn" xfId="1992"/>
    <cellStyle name="_CPGA &amp; Churn_1" xfId="1993"/>
    <cellStyle name="_Currency" xfId="1994"/>
    <cellStyle name="_Currency_2007-07-08 Caspar Mini Modelv52 (Basis for Bank Model latest fee overview)" xfId="1995"/>
    <cellStyle name="_Currency_92_Inbev LBO Model" xfId="1996"/>
    <cellStyle name="_Currency_BC Europe LBO Shell June 26 2005" xfId="1997"/>
    <cellStyle name="_Currency_BC Partners Returns_18Feb2010" xfId="1998"/>
    <cellStyle name="_Currency_Consolidated Sales Data_v11" xfId="1999"/>
    <cellStyle name="_Currency_Copy of Fidji Financial Model - tdw - 19 September " xfId="2000"/>
    <cellStyle name="_Currency_CSEB LBO Shell v11.1-cs" xfId="2001"/>
    <cellStyle name="_Currency_CSEB Model CS v56.3" xfId="2002"/>
    <cellStyle name="_Currency_CSEB Model CS v57.0" xfId="2003"/>
    <cellStyle name="_Currency_LBO Model-Brenntag-15Feb10-V1" xfId="2004"/>
    <cellStyle name="_Currency_Mini Model_Celeb_02Sep10_V26-FA-Adj" xfId="2005"/>
    <cellStyle name="_Currency_Project Sevan mini model_01Feb2011" xfId="2006"/>
    <cellStyle name="_Currency_Value of annual synergies " xfId="2007"/>
    <cellStyle name="_Currency_Wholesale FA Op Model (2)" xfId="2008"/>
    <cellStyle name="_Currency0" xfId="2009"/>
    <cellStyle name="_Currency00" xfId="2010"/>
    <cellStyle name="_CurrencySpace" xfId="2011"/>
    <cellStyle name="_CurrencySpace_Mini Model_Celeb_02Sep10_V26-FA-Adj" xfId="2012"/>
    <cellStyle name="_CurrencySpace_Project Sevan mini model_01Feb2011" xfId="2013"/>
    <cellStyle name="_CurrencySpace_Value of annual synergies " xfId="2014"/>
    <cellStyle name="_CurrencySpace_Wholesale FA Op Model (2)" xfId="2015"/>
    <cellStyle name="_DB Domestic Actual" xfId="2016"/>
    <cellStyle name="_Digital &amp; MOUs" xfId="2017"/>
    <cellStyle name="_EAP_GESTIONALE MOBILE marzo_Amedeo" xfId="2018"/>
    <cellStyle name="_EBITDA" xfId="2019"/>
    <cellStyle name="_EBITDA_1" xfId="2020"/>
    <cellStyle name="_Effective tax rate 31.03.08" xfId="2021"/>
    <cellStyle name="_Euro" xfId="2022"/>
    <cellStyle name="_Euro_Value of annual synergies " xfId="2023"/>
    <cellStyle name="_Explain" xfId="2024"/>
    <cellStyle name="_Explicación Ppro 2007 vs proyección 2007" xfId="2025"/>
    <cellStyle name="_Explicación Proy 2007 vs Presupuesto 2008" xfId="2026"/>
    <cellStyle name="_ExternalCommunication CAPEX 4Q2009_propozycja zmiany zakresu" xfId="2027"/>
    <cellStyle name="_Financial PL Layout_values" xfId="2028"/>
    <cellStyle name="_Global Comps - Full Service - 12 Jan  2001" xfId="2029"/>
    <cellStyle name="_Global Comps - Full Service - 18 June 2001" xfId="2030"/>
    <cellStyle name="_Global Comps - Full Service - 20 June 2001" xfId="2031"/>
    <cellStyle name="_Heading" xfId="2032"/>
    <cellStyle name="_Heading_2007-07-08 Caspar Mini Modelv52 (Basis for Bank Model latest fee overview)" xfId="2033"/>
    <cellStyle name="_Heading_20101005 Full Model ED v44 post CC full covenants" xfId="2034"/>
    <cellStyle name="_Heading_92_Inbev LBO Model" xfId="2035"/>
    <cellStyle name="_Heading_BC Europe LBO Shell June 26 2005" xfId="2036"/>
    <cellStyle name="_Heading_BC Partners Returns_18Feb2010" xfId="2037"/>
    <cellStyle name="_Heading_Consolidated Sales Data_v11" xfId="2038"/>
    <cellStyle name="_Heading_Copy of Fidji Financial Model - tdw - 19 September " xfId="2039"/>
    <cellStyle name="_Heading_CSEB LBO Shell v11.1-cs" xfId="2040"/>
    <cellStyle name="_Heading_CSEB Model CS v56.3" xfId="2041"/>
    <cellStyle name="_Heading_CSEB Model CS v57.0" xfId="2042"/>
    <cellStyle name="_Heading_LBO Model-Brenntag-15Feb10-V1" xfId="2043"/>
    <cellStyle name="_Heading_Project Sevan mini model_01Feb2011" xfId="2044"/>
    <cellStyle name="_Heading_UoP adjustments updated (11-Aug)" xfId="2045"/>
    <cellStyle name="_Heading_Value of annual synergies " xfId="2046"/>
    <cellStyle name="_Highlight" xfId="2047"/>
    <cellStyle name="_Input" xfId="2048"/>
    <cellStyle name="_Input_20101005 Full Model ED v44 post CC full covenants" xfId="2049"/>
    <cellStyle name="_Kopia Telco market forecast 2008-2011 v12" xfId="2050"/>
    <cellStyle name="_Kopia Telco market forecast 2008-2011 v12_Plik dla Piotra Plachy_PTK IFS_20090713" xfId="2051"/>
    <cellStyle name="_Kopia Telco market forecast 2008-2011 v12_Plik dla Piotra Plachy_Y100_20090713" xfId="2052"/>
    <cellStyle name="_Malaysia(4GWM)-Dec" xfId="2053"/>
    <cellStyle name="_Malaysia(4GWM)-Dec (2)" xfId="2054"/>
    <cellStyle name="_market_2008_master_5" xfId="2055"/>
    <cellStyle name="_market_2008_MW2_PP" xfId="2056"/>
    <cellStyle name="_MCIT" xfId="2057"/>
    <cellStyle name="_Model 2005.09 " xfId="2058"/>
    <cellStyle name="_Multiple" xfId="2059"/>
    <cellStyle name="_Multiple_2007-07-08 Caspar Mini Modelv52 (Basis for Bank Model latest fee overview)" xfId="2060"/>
    <cellStyle name="_Multiple_Copy of Fidji Financial Model - tdw - 19 September " xfId="2061"/>
    <cellStyle name="_Multiple_CSEB LBO Shell v11.1-cs" xfId="2062"/>
    <cellStyle name="_Multiple_CSEB Model CS v56.3" xfId="2063"/>
    <cellStyle name="_Multiple_CSEB Model CS v57.0" xfId="2064"/>
    <cellStyle name="_Multiple_Value of annual synergies " xfId="2065"/>
    <cellStyle name="_Multiple_Wholesale FA Op Model (2)" xfId="2066"/>
    <cellStyle name="_MultipleSpace" xfId="2067"/>
    <cellStyle name="_MultipleSpace_Value of annual synergies " xfId="2068"/>
    <cellStyle name="_New WCOM" xfId="2069"/>
    <cellStyle name="_NewCo business case - base 2007-11-05" xfId="2070"/>
    <cellStyle name="_NewCo business case - base v4 4 2007-09-27" xfId="2071"/>
    <cellStyle name="_NewCo business case - base v7 0_WACC_11.5 2007-10-12" xfId="2072"/>
    <cellStyle name="_Noty finansowe_12_2001" xfId="2073"/>
    <cellStyle name="_Number" xfId="2074"/>
    <cellStyle name="_Number0" xfId="2075"/>
    <cellStyle name="_Number00" xfId="2076"/>
    <cellStyle name="_Operating Expenses" xfId="2077"/>
    <cellStyle name="_OPEX" xfId="2078"/>
    <cellStyle name="_OPEX_1" xfId="2079"/>
    <cellStyle name="_OrganicCashFlow_template" xfId="2080"/>
    <cellStyle name="_Past performance" xfId="2081"/>
    <cellStyle name="_Percent" xfId="2082"/>
    <cellStyle name="_PERSONAL" xfId="2083"/>
    <cellStyle name="_PERSONAL_1" xfId="2084"/>
    <cellStyle name="_PL Air Liquide V6 du 02-12-05" xfId="2085"/>
    <cellStyle name="_PL Air Liquide V6 du 02-12-05_EmiTel_Business Plan_05102010_final - for VDR v5" xfId="2086"/>
    <cellStyle name="_PL Air Liquide V6 du 02-12-05_EmiTel_Business Plan_05102010_final - for VDR v6" xfId="2087"/>
    <cellStyle name="_PL Air Liquide V6 du 02-12-05_MapingKosztówPWC" xfId="2088"/>
    <cellStyle name="_Plik dla Piotra Plachy_PTK IFS_20090409" xfId="2089"/>
    <cellStyle name="_Plik dla Piotra Plachy_PTK IFS_20090713" xfId="2090"/>
    <cellStyle name="_Plik dla Piotra Plachy_Y100_20090409" xfId="2091"/>
    <cellStyle name="_Plik dla Piotra Plachy_Y100_20090713" xfId="2092"/>
    <cellStyle name="_POPs &amp; Penetration" xfId="2093"/>
    <cellStyle name="_POPs &amp; Penetration_1" xfId="2094"/>
    <cellStyle name="_Portugal - wacc - 071112a" xfId="2095"/>
    <cellStyle name="_Project Katarina_01Mar2011_Multiples_v8" xfId="2096"/>
    <cellStyle name="_revenues" xfId="2097"/>
    <cellStyle name="_Revenues &amp; ARPU" xfId="2098"/>
    <cellStyle name="_Revenues &amp; ARPU_1" xfId="2099"/>
    <cellStyle name="_Revenues_Carat" xfId="2100"/>
    <cellStyle name="_Revised Comps Template" xfId="2101"/>
    <cellStyle name="_RowHead" xfId="2102"/>
    <cellStyle name="_SAPS" xfId="2103"/>
    <cellStyle name="_SAPS II kw 02 kons" xfId="2104"/>
    <cellStyle name="_SAQS I kw 02 kons" xfId="2105"/>
    <cellStyle name="_SAQS III kw 2002 kons" xfId="2106"/>
    <cellStyle name="_SARS IV kw 02 kons" xfId="2107"/>
    <cellStyle name="_SARS IV kw 02 kons kopia A" xfId="2108"/>
    <cellStyle name="_SARS_XII_2001 giełda" xfId="2109"/>
    <cellStyle name="_sort" xfId="2110"/>
    <cellStyle name="_SPP 2004 Past Performance" xfId="2111"/>
    <cellStyle name="_SPP 2004 TP - PKI (mass) extract_1" xfId="2112"/>
    <cellStyle name="_Średni ważony koszt kapitału_WACC_SSCBPO" xfId="2113"/>
    <cellStyle name="_środki trwałe XII 2001" xfId="2114"/>
    <cellStyle name="_SSP_POP_strategic_initiatives_20071108" xfId="2115"/>
    <cellStyle name="_SubHeading" xfId="2116"/>
    <cellStyle name="_SubHeading_UoP adjustments updated (11-Aug)" xfId="2117"/>
    <cellStyle name="_SubHeading_Value of annual synergies " xfId="2118"/>
    <cellStyle name="_Subscribers" xfId="2119"/>
    <cellStyle name="_Subscribers_1" xfId="2120"/>
    <cellStyle name="_SuperHead" xfId="2121"/>
    <cellStyle name="_SuperHead 10" xfId="2122"/>
    <cellStyle name="_SuperHead 11" xfId="2123"/>
    <cellStyle name="_SuperHead 12" xfId="2124"/>
    <cellStyle name="_SuperHead 13" xfId="2125"/>
    <cellStyle name="_SuperHead 2" xfId="2126"/>
    <cellStyle name="_SuperHead 3" xfId="2127"/>
    <cellStyle name="_SuperHead 4" xfId="2128"/>
    <cellStyle name="_SuperHead 5" xfId="2129"/>
    <cellStyle name="_SuperHead 6" xfId="2130"/>
    <cellStyle name="_SuperHead 7" xfId="2131"/>
    <cellStyle name="_SuperHead 8" xfId="2132"/>
    <cellStyle name="_SuperHead 9" xfId="2133"/>
    <cellStyle name="_SuperHead_20101005 Full Model ED v44 post CC full covenants" xfId="2134"/>
    <cellStyle name="_SuperHead_20101005 Full Model ED v44 post CC full covenants 10" xfId="2135"/>
    <cellStyle name="_SuperHead_20101005 Full Model ED v44 post CC full covenants 11" xfId="2136"/>
    <cellStyle name="_SuperHead_20101005 Full Model ED v44 post CC full covenants 12" xfId="2137"/>
    <cellStyle name="_SuperHead_20101005 Full Model ED v44 post CC full covenants 13" xfId="2138"/>
    <cellStyle name="_SuperHead_20101005 Full Model ED v44 post CC full covenants 2" xfId="2139"/>
    <cellStyle name="_SuperHead_20101005 Full Model ED v44 post CC full covenants 3" xfId="2140"/>
    <cellStyle name="_SuperHead_20101005 Full Model ED v44 post CC full covenants 4" xfId="2141"/>
    <cellStyle name="_SuperHead_20101005 Full Model ED v44 post CC full covenants 5" xfId="2142"/>
    <cellStyle name="_SuperHead_20101005 Full Model ED v44 post CC full covenants 6" xfId="2143"/>
    <cellStyle name="_SuperHead_20101005 Full Model ED v44 post CC full covenants 7" xfId="2144"/>
    <cellStyle name="_SuperHead_20101005 Full Model ED v44 post CC full covenants 8" xfId="2145"/>
    <cellStyle name="_SuperHead_20101005 Full Model ED v44 post CC full covenants 9" xfId="2146"/>
    <cellStyle name="_SuperHead_Mini Model_Celeb_02Sep10_V26-FA-Adj" xfId="2147"/>
    <cellStyle name="_SuperHead_Mini Model_Celeb_02Sep10_V26-FA-Adj 10" xfId="2148"/>
    <cellStyle name="_SuperHead_Mini Model_Celeb_02Sep10_V26-FA-Adj 11" xfId="2149"/>
    <cellStyle name="_SuperHead_Mini Model_Celeb_02Sep10_V26-FA-Adj 12" xfId="2150"/>
    <cellStyle name="_SuperHead_Mini Model_Celeb_02Sep10_V26-FA-Adj 13" xfId="2151"/>
    <cellStyle name="_SuperHead_Mini Model_Celeb_02Sep10_V26-FA-Adj 2" xfId="2152"/>
    <cellStyle name="_SuperHead_Mini Model_Celeb_02Sep10_V26-FA-Adj 3" xfId="2153"/>
    <cellStyle name="_SuperHead_Mini Model_Celeb_02Sep10_V26-FA-Adj 4" xfId="2154"/>
    <cellStyle name="_SuperHead_Mini Model_Celeb_02Sep10_V26-FA-Adj 5" xfId="2155"/>
    <cellStyle name="_SuperHead_Mini Model_Celeb_02Sep10_V26-FA-Adj 6" xfId="2156"/>
    <cellStyle name="_SuperHead_Mini Model_Celeb_02Sep10_V26-FA-Adj 7" xfId="2157"/>
    <cellStyle name="_SuperHead_Mini Model_Celeb_02Sep10_V26-FA-Adj 8" xfId="2158"/>
    <cellStyle name="_SuperHead_Mini Model_Celeb_02Sep10_V26-FA-Adj 9" xfId="2159"/>
    <cellStyle name="_Table" xfId="2160"/>
    <cellStyle name="_Table_Feuil1" xfId="2161"/>
    <cellStyle name="_Table_UoP adjustments updated (11-Aug)" xfId="2162"/>
    <cellStyle name="_Table_Value of annual synergies " xfId="2163"/>
    <cellStyle name="_TableHead" xfId="2164"/>
    <cellStyle name="_TableHead_Feuil1" xfId="2165"/>
    <cellStyle name="_TableHead_UoP adjustments updated (11-Aug)" xfId="2166"/>
    <cellStyle name="_TableRowHead" xfId="2167"/>
    <cellStyle name="_TableRowHead_UoP adjustments updated (11-Aug)" xfId="2168"/>
    <cellStyle name="_TableSuperHead" xfId="2169"/>
    <cellStyle name="_TableSuperHead_Mini Model_Celeb_02Sep10_V26-FA-Adj" xfId="2170"/>
    <cellStyle name="_TableSuperHead_UoP adjustments updated (11-Aug)" xfId="2171"/>
    <cellStyle name="_TableSuperHead_Wholesale FA Op Model (2)" xfId="2172"/>
    <cellStyle name="_Tel2000 BS 10.05" xfId="2173"/>
    <cellStyle name="_TelPod" xfId="2174"/>
    <cellStyle name="_TP Group Fluctuation Analysis 3Q 2010_values_sent to IR_v2" xfId="2175"/>
    <cellStyle name="_valsumfinal" xfId="2176"/>
    <cellStyle name="_Valuation_NIP_2008-08-28v3" xfId="2177"/>
    <cellStyle name="_VNTModellastestimates" xfId="2178"/>
    <cellStyle name="_wartości niematerialne i prawne XII 2001" xfId="2179"/>
    <cellStyle name="_Wykresy_RSC_1106" xfId="2180"/>
    <cellStyle name="_Wynik 2002r " xfId="2181"/>
    <cellStyle name="_znaczące transakcje" xfId="2182"/>
    <cellStyle name="¨_x000c_ LŒB" xfId="2183"/>
    <cellStyle name="+" xfId="2184"/>
    <cellStyle name="&lt;Default Style&gt;" xfId="2185"/>
    <cellStyle name="=C:\WINNT\SYSTEM32\COMMAND.COM" xfId="2186"/>
    <cellStyle name="=C:\WINNT\SYSTEM32\COMMAND.COM 2" xfId="2187"/>
    <cellStyle name="=C:\WINNT35\SYSTEM32\COMMAND.COM" xfId="2188"/>
    <cellStyle name="0,0_x000d__x000a_NA_x000d__x000a_" xfId="2189"/>
    <cellStyle name="000" xfId="2190"/>
    <cellStyle name="0000" xfId="2191"/>
    <cellStyle name="000000" xfId="2192"/>
    <cellStyle name="1,comma" xfId="2193"/>
    <cellStyle name="1996" xfId="2194"/>
    <cellStyle name="1996 2" xfId="8092"/>
    <cellStyle name="20 % - Accent1" xfId="2195"/>
    <cellStyle name="20 % - Accent2" xfId="2196"/>
    <cellStyle name="20 % - Accent3" xfId="2197"/>
    <cellStyle name="20 % - Accent4" xfId="2198"/>
    <cellStyle name="20 % - Accent5" xfId="2199"/>
    <cellStyle name="20 % - Accent6" xfId="2200"/>
    <cellStyle name="20% - Accent1" xfId="2201"/>
    <cellStyle name="20% - Accent1 2" xfId="2202"/>
    <cellStyle name="20% - Accent1 2 10" xfId="8093"/>
    <cellStyle name="20% - Accent1 2 11" xfId="8094"/>
    <cellStyle name="20% - Accent1 2 12" xfId="8095"/>
    <cellStyle name="20% - Accent1 2 13" xfId="8096"/>
    <cellStyle name="20% - Accent1 2 14" xfId="8097"/>
    <cellStyle name="20% - Accent1 2 15" xfId="8098"/>
    <cellStyle name="20% - Accent1 2 2" xfId="8099"/>
    <cellStyle name="20% - Accent1 2 3" xfId="8100"/>
    <cellStyle name="20% - Accent1 2 4" xfId="8101"/>
    <cellStyle name="20% - Accent1 2 5" xfId="8102"/>
    <cellStyle name="20% - Accent1 2 6" xfId="8103"/>
    <cellStyle name="20% - Accent1 2 7" xfId="8104"/>
    <cellStyle name="20% - Accent1 2 8" xfId="8105"/>
    <cellStyle name="20% - Accent1 2 9" xfId="8106"/>
    <cellStyle name="20% - Accent1 3" xfId="8107"/>
    <cellStyle name="20% - Accent2" xfId="2203"/>
    <cellStyle name="20% - Accent2 2" xfId="2204"/>
    <cellStyle name="20% - Accent2 2 10" xfId="8108"/>
    <cellStyle name="20% - Accent2 2 11" xfId="8109"/>
    <cellStyle name="20% - Accent2 2 12" xfId="8110"/>
    <cellStyle name="20% - Accent2 2 13" xfId="8111"/>
    <cellStyle name="20% - Accent2 2 14" xfId="8112"/>
    <cellStyle name="20% - Accent2 2 15" xfId="8113"/>
    <cellStyle name="20% - Accent2 2 2" xfId="8114"/>
    <cellStyle name="20% - Accent2 2 3" xfId="8115"/>
    <cellStyle name="20% - Accent2 2 4" xfId="8116"/>
    <cellStyle name="20% - Accent2 2 5" xfId="8117"/>
    <cellStyle name="20% - Accent2 2 6" xfId="8118"/>
    <cellStyle name="20% - Accent2 2 7" xfId="8119"/>
    <cellStyle name="20% - Accent2 2 8" xfId="8120"/>
    <cellStyle name="20% - Accent2 2 9" xfId="8121"/>
    <cellStyle name="20% - Accent2 3" xfId="8122"/>
    <cellStyle name="20% - Accent3" xfId="2205"/>
    <cellStyle name="20% - Accent3 2" xfId="2206"/>
    <cellStyle name="20% - Accent3 2 10" xfId="8123"/>
    <cellStyle name="20% - Accent3 2 11" xfId="8124"/>
    <cellStyle name="20% - Accent3 2 12" xfId="8125"/>
    <cellStyle name="20% - Accent3 2 13" xfId="8126"/>
    <cellStyle name="20% - Accent3 2 14" xfId="8127"/>
    <cellStyle name="20% - Accent3 2 15" xfId="8128"/>
    <cellStyle name="20% - Accent3 2 2" xfId="8129"/>
    <cellStyle name="20% - Accent3 2 3" xfId="8130"/>
    <cellStyle name="20% - Accent3 2 4" xfId="8131"/>
    <cellStyle name="20% - Accent3 2 5" xfId="8132"/>
    <cellStyle name="20% - Accent3 2 6" xfId="8133"/>
    <cellStyle name="20% - Accent3 2 7" xfId="8134"/>
    <cellStyle name="20% - Accent3 2 8" xfId="8135"/>
    <cellStyle name="20% - Accent3 2 9" xfId="8136"/>
    <cellStyle name="20% - Accent3 3" xfId="8137"/>
    <cellStyle name="20% - Accent4" xfId="2207"/>
    <cellStyle name="20% - Accent4 2" xfId="2208"/>
    <cellStyle name="20% - Accent4 2 10" xfId="8138"/>
    <cellStyle name="20% - Accent4 2 11" xfId="8139"/>
    <cellStyle name="20% - Accent4 2 12" xfId="8140"/>
    <cellStyle name="20% - Accent4 2 13" xfId="8141"/>
    <cellStyle name="20% - Accent4 2 14" xfId="8142"/>
    <cellStyle name="20% - Accent4 2 15" xfId="8143"/>
    <cellStyle name="20% - Accent4 2 2" xfId="8144"/>
    <cellStyle name="20% - Accent4 2 3" xfId="8145"/>
    <cellStyle name="20% - Accent4 2 4" xfId="8146"/>
    <cellStyle name="20% - Accent4 2 5" xfId="8147"/>
    <cellStyle name="20% - Accent4 2 6" xfId="8148"/>
    <cellStyle name="20% - Accent4 2 7" xfId="8149"/>
    <cellStyle name="20% - Accent4 2 8" xfId="8150"/>
    <cellStyle name="20% - Accent4 2 9" xfId="8151"/>
    <cellStyle name="20% - Accent4 3" xfId="8152"/>
    <cellStyle name="20% - Accent5" xfId="2209"/>
    <cellStyle name="20% - Accent5 2" xfId="2210"/>
    <cellStyle name="20% - Accent5 2 10" xfId="8153"/>
    <cellStyle name="20% - Accent5 2 11" xfId="8154"/>
    <cellStyle name="20% - Accent5 2 12" xfId="8155"/>
    <cellStyle name="20% - Accent5 2 13" xfId="8156"/>
    <cellStyle name="20% - Accent5 2 14" xfId="8157"/>
    <cellStyle name="20% - Accent5 2 15" xfId="8158"/>
    <cellStyle name="20% - Accent5 2 2" xfId="8159"/>
    <cellStyle name="20% - Accent5 2 3" xfId="8160"/>
    <cellStyle name="20% - Accent5 2 4" xfId="8161"/>
    <cellStyle name="20% - Accent5 2 5" xfId="8162"/>
    <cellStyle name="20% - Accent5 2 6" xfId="8163"/>
    <cellStyle name="20% - Accent5 2 7" xfId="8164"/>
    <cellStyle name="20% - Accent5 2 8" xfId="8165"/>
    <cellStyle name="20% - Accent5 2 9" xfId="8166"/>
    <cellStyle name="20% - Accent6" xfId="2211"/>
    <cellStyle name="20% - Accent6 2" xfId="2212"/>
    <cellStyle name="20% - Accent6 2 10" xfId="8167"/>
    <cellStyle name="20% - Accent6 2 11" xfId="8168"/>
    <cellStyle name="20% - Accent6 2 12" xfId="8169"/>
    <cellStyle name="20% - Accent6 2 13" xfId="8170"/>
    <cellStyle name="20% - Accent6 2 14" xfId="8171"/>
    <cellStyle name="20% - Accent6 2 15" xfId="8172"/>
    <cellStyle name="20% - Accent6 2 2" xfId="8173"/>
    <cellStyle name="20% - Accent6 2 3" xfId="8174"/>
    <cellStyle name="20% - Accent6 2 4" xfId="8175"/>
    <cellStyle name="20% - Accent6 2 5" xfId="8176"/>
    <cellStyle name="20% - Accent6 2 6" xfId="8177"/>
    <cellStyle name="20% - Accent6 2 7" xfId="8178"/>
    <cellStyle name="20% - Accent6 2 8" xfId="8179"/>
    <cellStyle name="20% - Accent6 2 9" xfId="8180"/>
    <cellStyle name="20% - akcent 1" xfId="2213"/>
    <cellStyle name="20% - akcent 1 10" xfId="2214"/>
    <cellStyle name="20% - akcent 1 11" xfId="2215"/>
    <cellStyle name="20% - akcent 1 2" xfId="2216"/>
    <cellStyle name="20% - akcent 1 2 2" xfId="2217"/>
    <cellStyle name="20% - akcent 1 2 3" xfId="2218"/>
    <cellStyle name="20% - akcent 1 3" xfId="2219"/>
    <cellStyle name="20% - akcent 1 3 2" xfId="2220"/>
    <cellStyle name="20% - akcent 1 3 3" xfId="2221"/>
    <cellStyle name="20% - akcent 1 4" xfId="2222"/>
    <cellStyle name="20% - akcent 1 4 2" xfId="2223"/>
    <cellStyle name="20% - akcent 1 4 3" xfId="2224"/>
    <cellStyle name="20% - akcent 1 5" xfId="2225"/>
    <cellStyle name="20% - akcent 1 5 2" xfId="2226"/>
    <cellStyle name="20% - akcent 1 5 3" xfId="2227"/>
    <cellStyle name="20% - akcent 1 6" xfId="2228"/>
    <cellStyle name="20% - akcent 1 7" xfId="2229"/>
    <cellStyle name="20% - akcent 1 8" xfId="2230"/>
    <cellStyle name="20% - akcent 1 9" xfId="2231"/>
    <cellStyle name="20% - akcent 2" xfId="2232"/>
    <cellStyle name="20% - akcent 2 10" xfId="2233"/>
    <cellStyle name="20% - akcent 2 11" xfId="2234"/>
    <cellStyle name="20% - akcent 2 2" xfId="2235"/>
    <cellStyle name="20% - akcent 2 2 2" xfId="2236"/>
    <cellStyle name="20% - akcent 2 2 3" xfId="2237"/>
    <cellStyle name="20% - akcent 2 3" xfId="2238"/>
    <cellStyle name="20% - akcent 2 3 2" xfId="2239"/>
    <cellStyle name="20% - akcent 2 3 3" xfId="2240"/>
    <cellStyle name="20% - akcent 2 4" xfId="2241"/>
    <cellStyle name="20% - akcent 2 4 2" xfId="2242"/>
    <cellStyle name="20% - akcent 2 4 3" xfId="2243"/>
    <cellStyle name="20% - akcent 2 5" xfId="2244"/>
    <cellStyle name="20% - akcent 2 5 2" xfId="2245"/>
    <cellStyle name="20% - akcent 2 5 3" xfId="2246"/>
    <cellStyle name="20% - akcent 2 6" xfId="2247"/>
    <cellStyle name="20% - akcent 2 7" xfId="2248"/>
    <cellStyle name="20% - akcent 2 8" xfId="2249"/>
    <cellStyle name="20% - akcent 2 9" xfId="2250"/>
    <cellStyle name="20% - akcent 3" xfId="2251"/>
    <cellStyle name="20% - akcent 3 10" xfId="2252"/>
    <cellStyle name="20% - akcent 3 11" xfId="2253"/>
    <cellStyle name="20% - akcent 3 2" xfId="2254"/>
    <cellStyle name="20% - akcent 3 2 2" xfId="2255"/>
    <cellStyle name="20% - akcent 3 2 3" xfId="2256"/>
    <cellStyle name="20% - akcent 3 3" xfId="2257"/>
    <cellStyle name="20% - akcent 3 3 2" xfId="2258"/>
    <cellStyle name="20% - akcent 3 3 3" xfId="2259"/>
    <cellStyle name="20% - akcent 3 4" xfId="2260"/>
    <cellStyle name="20% - akcent 3 4 2" xfId="2261"/>
    <cellStyle name="20% - akcent 3 4 3" xfId="2262"/>
    <cellStyle name="20% - akcent 3 5" xfId="2263"/>
    <cellStyle name="20% - akcent 3 5 2" xfId="2264"/>
    <cellStyle name="20% - akcent 3 5 3" xfId="2265"/>
    <cellStyle name="20% - akcent 3 6" xfId="2266"/>
    <cellStyle name="20% - akcent 3 7" xfId="2267"/>
    <cellStyle name="20% - akcent 3 8" xfId="2268"/>
    <cellStyle name="20% - akcent 3 9" xfId="2269"/>
    <cellStyle name="20% - akcent 4" xfId="2270"/>
    <cellStyle name="20% - akcent 4 10" xfId="2271"/>
    <cellStyle name="20% - akcent 4 11" xfId="2272"/>
    <cellStyle name="20% - akcent 4 2" xfId="2273"/>
    <cellStyle name="20% - akcent 4 2 2" xfId="2274"/>
    <cellStyle name="20% - akcent 4 2 3" xfId="2275"/>
    <cellStyle name="20% - akcent 4 3" xfId="2276"/>
    <cellStyle name="20% - akcent 4 3 2" xfId="2277"/>
    <cellStyle name="20% - akcent 4 3 3" xfId="2278"/>
    <cellStyle name="20% - akcent 4 4" xfId="2279"/>
    <cellStyle name="20% - akcent 4 4 2" xfId="2280"/>
    <cellStyle name="20% - akcent 4 4 3" xfId="2281"/>
    <cellStyle name="20% - akcent 4 5" xfId="2282"/>
    <cellStyle name="20% - akcent 4 5 2" xfId="2283"/>
    <cellStyle name="20% - akcent 4 5 3" xfId="2284"/>
    <cellStyle name="20% - akcent 4 6" xfId="2285"/>
    <cellStyle name="20% - akcent 4 7" xfId="2286"/>
    <cellStyle name="20% - akcent 4 8" xfId="2287"/>
    <cellStyle name="20% - akcent 4 9" xfId="2288"/>
    <cellStyle name="20% - akcent 5" xfId="2289"/>
    <cellStyle name="20% - akcent 5 10" xfId="2290"/>
    <cellStyle name="20% - akcent 5 11" xfId="2291"/>
    <cellStyle name="20% - akcent 5 2" xfId="2292"/>
    <cellStyle name="20% - akcent 5 2 2" xfId="2293"/>
    <cellStyle name="20% - akcent 5 2 3" xfId="2294"/>
    <cellStyle name="20% - akcent 5 3" xfId="2295"/>
    <cellStyle name="20% - akcent 5 3 2" xfId="2296"/>
    <cellStyle name="20% - akcent 5 3 3" xfId="2297"/>
    <cellStyle name="20% - akcent 5 4" xfId="2298"/>
    <cellStyle name="20% - akcent 5 4 2" xfId="2299"/>
    <cellStyle name="20% - akcent 5 4 3" xfId="2300"/>
    <cellStyle name="20% - akcent 5 5" xfId="2301"/>
    <cellStyle name="20% - akcent 5 5 2" xfId="2302"/>
    <cellStyle name="20% - akcent 5 5 3" xfId="2303"/>
    <cellStyle name="20% - akcent 5 6" xfId="2304"/>
    <cellStyle name="20% - akcent 5 7" xfId="2305"/>
    <cellStyle name="20% - akcent 5 8" xfId="2306"/>
    <cellStyle name="20% - akcent 5 9" xfId="2307"/>
    <cellStyle name="20% - akcent 6" xfId="2308"/>
    <cellStyle name="20% - akcent 6 10" xfId="2309"/>
    <cellStyle name="20% - akcent 6 11" xfId="2310"/>
    <cellStyle name="20% - akcent 6 2" xfId="2311"/>
    <cellStyle name="20% - akcent 6 2 2" xfId="2312"/>
    <cellStyle name="20% - akcent 6 2 3" xfId="2313"/>
    <cellStyle name="20% - akcent 6 3" xfId="2314"/>
    <cellStyle name="20% - akcent 6 3 2" xfId="2315"/>
    <cellStyle name="20% - akcent 6 3 3" xfId="2316"/>
    <cellStyle name="20% - akcent 6 4" xfId="2317"/>
    <cellStyle name="20% - akcent 6 4 2" xfId="2318"/>
    <cellStyle name="20% - akcent 6 4 3" xfId="2319"/>
    <cellStyle name="20% - akcent 6 5" xfId="2320"/>
    <cellStyle name="20% - akcent 6 5 2" xfId="2321"/>
    <cellStyle name="20% - akcent 6 5 3" xfId="2322"/>
    <cellStyle name="20% - akcent 6 6" xfId="2323"/>
    <cellStyle name="20% - akcent 6 7" xfId="2324"/>
    <cellStyle name="20% - akcent 6 8" xfId="2325"/>
    <cellStyle name="20% - akcent 6 9" xfId="2326"/>
    <cellStyle name="20% - Énfasis1 10" xfId="8181"/>
    <cellStyle name="20% - Énfasis1 11" xfId="8182"/>
    <cellStyle name="20% - Énfasis1 12" xfId="8183"/>
    <cellStyle name="20% - Énfasis1 13" xfId="8184"/>
    <cellStyle name="20% - Énfasis1 14" xfId="8185"/>
    <cellStyle name="20% - Énfasis1 15" xfId="8186"/>
    <cellStyle name="20% - Énfasis1 16" xfId="8187"/>
    <cellStyle name="20% - Énfasis1 2" xfId="2327"/>
    <cellStyle name="20% - Énfasis1 2 10" xfId="2328"/>
    <cellStyle name="20% - Énfasis1 2 11" xfId="2329"/>
    <cellStyle name="20% - Énfasis1 2 12" xfId="2330"/>
    <cellStyle name="20% - Énfasis1 2 13" xfId="2331"/>
    <cellStyle name="20% - Énfasis1 2 14" xfId="2332"/>
    <cellStyle name="20% - Énfasis1 2 2" xfId="2333"/>
    <cellStyle name="20% - Énfasis1 2 3" xfId="2334"/>
    <cellStyle name="20% - Énfasis1 2 4" xfId="2335"/>
    <cellStyle name="20% - Énfasis1 2 5" xfId="2336"/>
    <cellStyle name="20% - Énfasis1 2 6" xfId="2337"/>
    <cellStyle name="20% - Énfasis1 2 7" xfId="2338"/>
    <cellStyle name="20% - Énfasis1 2 8" xfId="2339"/>
    <cellStyle name="20% - Énfasis1 2 9" xfId="2340"/>
    <cellStyle name="20% - Énfasis1 3" xfId="2341"/>
    <cellStyle name="20% - Énfasis1 3 10" xfId="2342"/>
    <cellStyle name="20% - Énfasis1 3 11" xfId="2343"/>
    <cellStyle name="20% - Énfasis1 3 12" xfId="2344"/>
    <cellStyle name="20% - Énfasis1 3 13" xfId="2345"/>
    <cellStyle name="20% - Énfasis1 3 14" xfId="2346"/>
    <cellStyle name="20% - Énfasis1 3 2" xfId="2347"/>
    <cellStyle name="20% - Énfasis1 3 3" xfId="2348"/>
    <cellStyle name="20% - Énfasis1 3 4" xfId="2349"/>
    <cellStyle name="20% - Énfasis1 3 5" xfId="2350"/>
    <cellStyle name="20% - Énfasis1 3 6" xfId="2351"/>
    <cellStyle name="20% - Énfasis1 3 7" xfId="2352"/>
    <cellStyle name="20% - Énfasis1 3 8" xfId="2353"/>
    <cellStyle name="20% - Énfasis1 3 9" xfId="2354"/>
    <cellStyle name="20% - Énfasis1 4" xfId="2355"/>
    <cellStyle name="20% - Énfasis1 4 10" xfId="2356"/>
    <cellStyle name="20% - Énfasis1 4 11" xfId="2357"/>
    <cellStyle name="20% - Énfasis1 4 12" xfId="2358"/>
    <cellStyle name="20% - Énfasis1 4 13" xfId="2359"/>
    <cellStyle name="20% - Énfasis1 4 14" xfId="2360"/>
    <cellStyle name="20% - Énfasis1 4 2" xfId="2361"/>
    <cellStyle name="20% - Énfasis1 4 3" xfId="2362"/>
    <cellStyle name="20% - Énfasis1 4 4" xfId="2363"/>
    <cellStyle name="20% - Énfasis1 4 5" xfId="2364"/>
    <cellStyle name="20% - Énfasis1 4 6" xfId="2365"/>
    <cellStyle name="20% - Énfasis1 4 7" xfId="2366"/>
    <cellStyle name="20% - Énfasis1 4 8" xfId="2367"/>
    <cellStyle name="20% - Énfasis1 4 9" xfId="2368"/>
    <cellStyle name="20% - Énfasis1 5" xfId="2369"/>
    <cellStyle name="20% - Énfasis1 5 10" xfId="2370"/>
    <cellStyle name="20% - Énfasis1 5 11" xfId="2371"/>
    <cellStyle name="20% - Énfasis1 5 12" xfId="2372"/>
    <cellStyle name="20% - Énfasis1 5 13" xfId="2373"/>
    <cellStyle name="20% - Énfasis1 5 14" xfId="2374"/>
    <cellStyle name="20% - Énfasis1 5 2" xfId="2375"/>
    <cellStyle name="20% - Énfasis1 5 3" xfId="2376"/>
    <cellStyle name="20% - Énfasis1 5 4" xfId="2377"/>
    <cellStyle name="20% - Énfasis1 5 5" xfId="2378"/>
    <cellStyle name="20% - Énfasis1 5 6" xfId="2379"/>
    <cellStyle name="20% - Énfasis1 5 7" xfId="2380"/>
    <cellStyle name="20% - Énfasis1 5 8" xfId="2381"/>
    <cellStyle name="20% - Énfasis1 5 9" xfId="2382"/>
    <cellStyle name="20% - Énfasis1 6" xfId="2383"/>
    <cellStyle name="20% - Énfasis1 7" xfId="2384"/>
    <cellStyle name="20% - Énfasis1 8" xfId="8188"/>
    <cellStyle name="20% - Énfasis1 9" xfId="8189"/>
    <cellStyle name="20% - Énfasis2 10" xfId="8190"/>
    <cellStyle name="20% - Énfasis2 11" xfId="8191"/>
    <cellStyle name="20% - Énfasis2 12" xfId="8192"/>
    <cellStyle name="20% - Énfasis2 13" xfId="8193"/>
    <cellStyle name="20% - Énfasis2 14" xfId="8194"/>
    <cellStyle name="20% - Énfasis2 15" xfId="8195"/>
    <cellStyle name="20% - Énfasis2 16" xfId="8196"/>
    <cellStyle name="20% - Énfasis2 2" xfId="2385"/>
    <cellStyle name="20% - Énfasis2 2 10" xfId="2386"/>
    <cellStyle name="20% - Énfasis2 2 11" xfId="2387"/>
    <cellStyle name="20% - Énfasis2 2 12" xfId="2388"/>
    <cellStyle name="20% - Énfasis2 2 13" xfId="2389"/>
    <cellStyle name="20% - Énfasis2 2 14" xfId="2390"/>
    <cellStyle name="20% - Énfasis2 2 2" xfId="2391"/>
    <cellStyle name="20% - Énfasis2 2 3" xfId="2392"/>
    <cellStyle name="20% - Énfasis2 2 4" xfId="2393"/>
    <cellStyle name="20% - Énfasis2 2 5" xfId="2394"/>
    <cellStyle name="20% - Énfasis2 2 6" xfId="2395"/>
    <cellStyle name="20% - Énfasis2 2 7" xfId="2396"/>
    <cellStyle name="20% - Énfasis2 2 8" xfId="2397"/>
    <cellStyle name="20% - Énfasis2 2 9" xfId="2398"/>
    <cellStyle name="20% - Énfasis2 3" xfId="2399"/>
    <cellStyle name="20% - Énfasis2 3 10" xfId="2400"/>
    <cellStyle name="20% - Énfasis2 3 11" xfId="2401"/>
    <cellStyle name="20% - Énfasis2 3 12" xfId="2402"/>
    <cellStyle name="20% - Énfasis2 3 13" xfId="2403"/>
    <cellStyle name="20% - Énfasis2 3 14" xfId="2404"/>
    <cellStyle name="20% - Énfasis2 3 2" xfId="2405"/>
    <cellStyle name="20% - Énfasis2 3 3" xfId="2406"/>
    <cellStyle name="20% - Énfasis2 3 4" xfId="2407"/>
    <cellStyle name="20% - Énfasis2 3 5" xfId="2408"/>
    <cellStyle name="20% - Énfasis2 3 6" xfId="2409"/>
    <cellStyle name="20% - Énfasis2 3 7" xfId="2410"/>
    <cellStyle name="20% - Énfasis2 3 8" xfId="2411"/>
    <cellStyle name="20% - Énfasis2 3 9" xfId="2412"/>
    <cellStyle name="20% - Énfasis2 4" xfId="2413"/>
    <cellStyle name="20% - Énfasis2 4 10" xfId="2414"/>
    <cellStyle name="20% - Énfasis2 4 11" xfId="2415"/>
    <cellStyle name="20% - Énfasis2 4 12" xfId="2416"/>
    <cellStyle name="20% - Énfasis2 4 13" xfId="2417"/>
    <cellStyle name="20% - Énfasis2 4 14" xfId="2418"/>
    <cellStyle name="20% - Énfasis2 4 2" xfId="2419"/>
    <cellStyle name="20% - Énfasis2 4 3" xfId="2420"/>
    <cellStyle name="20% - Énfasis2 4 4" xfId="2421"/>
    <cellStyle name="20% - Énfasis2 4 5" xfId="2422"/>
    <cellStyle name="20% - Énfasis2 4 6" xfId="2423"/>
    <cellStyle name="20% - Énfasis2 4 7" xfId="2424"/>
    <cellStyle name="20% - Énfasis2 4 8" xfId="2425"/>
    <cellStyle name="20% - Énfasis2 4 9" xfId="2426"/>
    <cellStyle name="20% - Énfasis2 5" xfId="2427"/>
    <cellStyle name="20% - Énfasis2 5 10" xfId="2428"/>
    <cellStyle name="20% - Énfasis2 5 11" xfId="2429"/>
    <cellStyle name="20% - Énfasis2 5 12" xfId="2430"/>
    <cellStyle name="20% - Énfasis2 5 13" xfId="2431"/>
    <cellStyle name="20% - Énfasis2 5 14" xfId="2432"/>
    <cellStyle name="20% - Énfasis2 5 2" xfId="2433"/>
    <cellStyle name="20% - Énfasis2 5 3" xfId="2434"/>
    <cellStyle name="20% - Énfasis2 5 4" xfId="2435"/>
    <cellStyle name="20% - Énfasis2 5 5" xfId="2436"/>
    <cellStyle name="20% - Énfasis2 5 6" xfId="2437"/>
    <cellStyle name="20% - Énfasis2 5 7" xfId="2438"/>
    <cellStyle name="20% - Énfasis2 5 8" xfId="2439"/>
    <cellStyle name="20% - Énfasis2 5 9" xfId="2440"/>
    <cellStyle name="20% - Énfasis2 6" xfId="2441"/>
    <cellStyle name="20% - Énfasis2 7" xfId="2442"/>
    <cellStyle name="20% - Énfasis2 8" xfId="8197"/>
    <cellStyle name="20% - Énfasis2 9" xfId="8198"/>
    <cellStyle name="20% - Énfasis3 10" xfId="8199"/>
    <cellStyle name="20% - Énfasis3 11" xfId="8200"/>
    <cellStyle name="20% - Énfasis3 12" xfId="8201"/>
    <cellStyle name="20% - Énfasis3 13" xfId="8202"/>
    <cellStyle name="20% - Énfasis3 14" xfId="8203"/>
    <cellStyle name="20% - Énfasis3 15" xfId="8204"/>
    <cellStyle name="20% - Énfasis3 16" xfId="8205"/>
    <cellStyle name="20% - Énfasis3 2" xfId="2443"/>
    <cellStyle name="20% - Énfasis3 2 10" xfId="2444"/>
    <cellStyle name="20% - Énfasis3 2 11" xfId="2445"/>
    <cellStyle name="20% - Énfasis3 2 12" xfId="2446"/>
    <cellStyle name="20% - Énfasis3 2 13" xfId="2447"/>
    <cellStyle name="20% - Énfasis3 2 14" xfId="2448"/>
    <cellStyle name="20% - Énfasis3 2 2" xfId="2449"/>
    <cellStyle name="20% - Énfasis3 2 3" xfId="2450"/>
    <cellStyle name="20% - Énfasis3 2 4" xfId="2451"/>
    <cellStyle name="20% - Énfasis3 2 5" xfId="2452"/>
    <cellStyle name="20% - Énfasis3 2 6" xfId="2453"/>
    <cellStyle name="20% - Énfasis3 2 7" xfId="2454"/>
    <cellStyle name="20% - Énfasis3 2 8" xfId="2455"/>
    <cellStyle name="20% - Énfasis3 2 9" xfId="2456"/>
    <cellStyle name="20% - Énfasis3 3" xfId="2457"/>
    <cellStyle name="20% - Énfasis3 3 10" xfId="2458"/>
    <cellStyle name="20% - Énfasis3 3 11" xfId="2459"/>
    <cellStyle name="20% - Énfasis3 3 12" xfId="2460"/>
    <cellStyle name="20% - Énfasis3 3 13" xfId="2461"/>
    <cellStyle name="20% - Énfasis3 3 14" xfId="2462"/>
    <cellStyle name="20% - Énfasis3 3 2" xfId="2463"/>
    <cellStyle name="20% - Énfasis3 3 3" xfId="2464"/>
    <cellStyle name="20% - Énfasis3 3 4" xfId="2465"/>
    <cellStyle name="20% - Énfasis3 3 5" xfId="2466"/>
    <cellStyle name="20% - Énfasis3 3 6" xfId="2467"/>
    <cellStyle name="20% - Énfasis3 3 7" xfId="2468"/>
    <cellStyle name="20% - Énfasis3 3 8" xfId="2469"/>
    <cellStyle name="20% - Énfasis3 3 9" xfId="2470"/>
    <cellStyle name="20% - Énfasis3 4" xfId="2471"/>
    <cellStyle name="20% - Énfasis3 4 10" xfId="2472"/>
    <cellStyle name="20% - Énfasis3 4 11" xfId="2473"/>
    <cellStyle name="20% - Énfasis3 4 12" xfId="2474"/>
    <cellStyle name="20% - Énfasis3 4 13" xfId="2475"/>
    <cellStyle name="20% - Énfasis3 4 14" xfId="2476"/>
    <cellStyle name="20% - Énfasis3 4 2" xfId="2477"/>
    <cellStyle name="20% - Énfasis3 4 3" xfId="2478"/>
    <cellStyle name="20% - Énfasis3 4 4" xfId="2479"/>
    <cellStyle name="20% - Énfasis3 4 5" xfId="2480"/>
    <cellStyle name="20% - Énfasis3 4 6" xfId="2481"/>
    <cellStyle name="20% - Énfasis3 4 7" xfId="2482"/>
    <cellStyle name="20% - Énfasis3 4 8" xfId="2483"/>
    <cellStyle name="20% - Énfasis3 4 9" xfId="2484"/>
    <cellStyle name="20% - Énfasis3 5" xfId="2485"/>
    <cellStyle name="20% - Énfasis3 5 10" xfId="2486"/>
    <cellStyle name="20% - Énfasis3 5 11" xfId="2487"/>
    <cellStyle name="20% - Énfasis3 5 12" xfId="2488"/>
    <cellStyle name="20% - Énfasis3 5 13" xfId="2489"/>
    <cellStyle name="20% - Énfasis3 5 14" xfId="2490"/>
    <cellStyle name="20% - Énfasis3 5 2" xfId="2491"/>
    <cellStyle name="20% - Énfasis3 5 3" xfId="2492"/>
    <cellStyle name="20% - Énfasis3 5 4" xfId="2493"/>
    <cellStyle name="20% - Énfasis3 5 5" xfId="2494"/>
    <cellStyle name="20% - Énfasis3 5 6" xfId="2495"/>
    <cellStyle name="20% - Énfasis3 5 7" xfId="2496"/>
    <cellStyle name="20% - Énfasis3 5 8" xfId="2497"/>
    <cellStyle name="20% - Énfasis3 5 9" xfId="2498"/>
    <cellStyle name="20% - Énfasis3 6" xfId="2499"/>
    <cellStyle name="20% - Énfasis3 7" xfId="2500"/>
    <cellStyle name="20% - Énfasis3 8" xfId="8206"/>
    <cellStyle name="20% - Énfasis3 9" xfId="8207"/>
    <cellStyle name="20% - Énfasis4 10" xfId="8208"/>
    <cellStyle name="20% - Énfasis4 11" xfId="8209"/>
    <cellStyle name="20% - Énfasis4 12" xfId="8210"/>
    <cellStyle name="20% - Énfasis4 13" xfId="8211"/>
    <cellStyle name="20% - Énfasis4 14" xfId="8212"/>
    <cellStyle name="20% - Énfasis4 15" xfId="8213"/>
    <cellStyle name="20% - Énfasis4 16" xfId="8214"/>
    <cellStyle name="20% - Énfasis4 2" xfId="2501"/>
    <cellStyle name="20% - Énfasis4 2 10" xfId="2502"/>
    <cellStyle name="20% - Énfasis4 2 11" xfId="2503"/>
    <cellStyle name="20% - Énfasis4 2 12" xfId="2504"/>
    <cellStyle name="20% - Énfasis4 2 13" xfId="2505"/>
    <cellStyle name="20% - Énfasis4 2 14" xfId="2506"/>
    <cellStyle name="20% - Énfasis4 2 2" xfId="2507"/>
    <cellStyle name="20% - Énfasis4 2 3" xfId="2508"/>
    <cellStyle name="20% - Énfasis4 2 4" xfId="2509"/>
    <cellStyle name="20% - Énfasis4 2 5" xfId="2510"/>
    <cellStyle name="20% - Énfasis4 2 6" xfId="2511"/>
    <cellStyle name="20% - Énfasis4 2 7" xfId="2512"/>
    <cellStyle name="20% - Énfasis4 2 8" xfId="2513"/>
    <cellStyle name="20% - Énfasis4 2 9" xfId="2514"/>
    <cellStyle name="20% - Énfasis4 3" xfId="2515"/>
    <cellStyle name="20% - Énfasis4 3 10" xfId="2516"/>
    <cellStyle name="20% - Énfasis4 3 11" xfId="2517"/>
    <cellStyle name="20% - Énfasis4 3 12" xfId="2518"/>
    <cellStyle name="20% - Énfasis4 3 13" xfId="2519"/>
    <cellStyle name="20% - Énfasis4 3 14" xfId="2520"/>
    <cellStyle name="20% - Énfasis4 3 2" xfId="2521"/>
    <cellStyle name="20% - Énfasis4 3 3" xfId="2522"/>
    <cellStyle name="20% - Énfasis4 3 4" xfId="2523"/>
    <cellStyle name="20% - Énfasis4 3 5" xfId="2524"/>
    <cellStyle name="20% - Énfasis4 3 6" xfId="2525"/>
    <cellStyle name="20% - Énfasis4 3 7" xfId="2526"/>
    <cellStyle name="20% - Énfasis4 3 8" xfId="2527"/>
    <cellStyle name="20% - Énfasis4 3 9" xfId="2528"/>
    <cellStyle name="20% - Énfasis4 4" xfId="2529"/>
    <cellStyle name="20% - Énfasis4 4 10" xfId="2530"/>
    <cellStyle name="20% - Énfasis4 4 11" xfId="2531"/>
    <cellStyle name="20% - Énfasis4 4 12" xfId="2532"/>
    <cellStyle name="20% - Énfasis4 4 13" xfId="2533"/>
    <cellStyle name="20% - Énfasis4 4 14" xfId="2534"/>
    <cellStyle name="20% - Énfasis4 4 2" xfId="2535"/>
    <cellStyle name="20% - Énfasis4 4 3" xfId="2536"/>
    <cellStyle name="20% - Énfasis4 4 4" xfId="2537"/>
    <cellStyle name="20% - Énfasis4 4 5" xfId="2538"/>
    <cellStyle name="20% - Énfasis4 4 6" xfId="2539"/>
    <cellStyle name="20% - Énfasis4 4 7" xfId="2540"/>
    <cellStyle name="20% - Énfasis4 4 8" xfId="2541"/>
    <cellStyle name="20% - Énfasis4 4 9" xfId="2542"/>
    <cellStyle name="20% - Énfasis4 5" xfId="2543"/>
    <cellStyle name="20% - Énfasis4 5 10" xfId="2544"/>
    <cellStyle name="20% - Énfasis4 5 11" xfId="2545"/>
    <cellStyle name="20% - Énfasis4 5 12" xfId="2546"/>
    <cellStyle name="20% - Énfasis4 5 13" xfId="2547"/>
    <cellStyle name="20% - Énfasis4 5 14" xfId="2548"/>
    <cellStyle name="20% - Énfasis4 5 2" xfId="2549"/>
    <cellStyle name="20% - Énfasis4 5 3" xfId="2550"/>
    <cellStyle name="20% - Énfasis4 5 4" xfId="2551"/>
    <cellStyle name="20% - Énfasis4 5 5" xfId="2552"/>
    <cellStyle name="20% - Énfasis4 5 6" xfId="2553"/>
    <cellStyle name="20% - Énfasis4 5 7" xfId="2554"/>
    <cellStyle name="20% - Énfasis4 5 8" xfId="2555"/>
    <cellStyle name="20% - Énfasis4 5 9" xfId="2556"/>
    <cellStyle name="20% - Énfasis4 6" xfId="2557"/>
    <cellStyle name="20% - Énfasis4 7" xfId="2558"/>
    <cellStyle name="20% - Énfasis4 8" xfId="8215"/>
    <cellStyle name="20% - Énfasis4 9" xfId="8216"/>
    <cellStyle name="20% - Énfasis5 10" xfId="8217"/>
    <cellStyle name="20% - Énfasis5 11" xfId="8218"/>
    <cellStyle name="20% - Énfasis5 12" xfId="8219"/>
    <cellStyle name="20% - Énfasis5 13" xfId="8220"/>
    <cellStyle name="20% - Énfasis5 14" xfId="8221"/>
    <cellStyle name="20% - Énfasis5 15" xfId="8222"/>
    <cellStyle name="20% - Énfasis5 16" xfId="8223"/>
    <cellStyle name="20% - Énfasis5 2" xfId="2559"/>
    <cellStyle name="20% - Énfasis5 2 10" xfId="2560"/>
    <cellStyle name="20% - Énfasis5 2 11" xfId="2561"/>
    <cellStyle name="20% - Énfasis5 2 12" xfId="2562"/>
    <cellStyle name="20% - Énfasis5 2 13" xfId="2563"/>
    <cellStyle name="20% - Énfasis5 2 14" xfId="2564"/>
    <cellStyle name="20% - Énfasis5 2 2" xfId="2565"/>
    <cellStyle name="20% - Énfasis5 2 3" xfId="2566"/>
    <cellStyle name="20% - Énfasis5 2 4" xfId="2567"/>
    <cellStyle name="20% - Énfasis5 2 5" xfId="2568"/>
    <cellStyle name="20% - Énfasis5 2 6" xfId="2569"/>
    <cellStyle name="20% - Énfasis5 2 7" xfId="2570"/>
    <cellStyle name="20% - Énfasis5 2 8" xfId="2571"/>
    <cellStyle name="20% - Énfasis5 2 9" xfId="2572"/>
    <cellStyle name="20% - Énfasis5 3" xfId="2573"/>
    <cellStyle name="20% - Énfasis5 3 10" xfId="2574"/>
    <cellStyle name="20% - Énfasis5 3 11" xfId="2575"/>
    <cellStyle name="20% - Énfasis5 3 12" xfId="2576"/>
    <cellStyle name="20% - Énfasis5 3 13" xfId="2577"/>
    <cellStyle name="20% - Énfasis5 3 14" xfId="2578"/>
    <cellStyle name="20% - Énfasis5 3 2" xfId="2579"/>
    <cellStyle name="20% - Énfasis5 3 3" xfId="2580"/>
    <cellStyle name="20% - Énfasis5 3 4" xfId="2581"/>
    <cellStyle name="20% - Énfasis5 3 5" xfId="2582"/>
    <cellStyle name="20% - Énfasis5 3 6" xfId="2583"/>
    <cellStyle name="20% - Énfasis5 3 7" xfId="2584"/>
    <cellStyle name="20% - Énfasis5 3 8" xfId="2585"/>
    <cellStyle name="20% - Énfasis5 3 9" xfId="2586"/>
    <cellStyle name="20% - Énfasis5 4" xfId="2587"/>
    <cellStyle name="20% - Énfasis5 4 10" xfId="2588"/>
    <cellStyle name="20% - Énfasis5 4 11" xfId="2589"/>
    <cellStyle name="20% - Énfasis5 4 12" xfId="2590"/>
    <cellStyle name="20% - Énfasis5 4 13" xfId="2591"/>
    <cellStyle name="20% - Énfasis5 4 14" xfId="2592"/>
    <cellStyle name="20% - Énfasis5 4 2" xfId="2593"/>
    <cellStyle name="20% - Énfasis5 4 3" xfId="2594"/>
    <cellStyle name="20% - Énfasis5 4 4" xfId="2595"/>
    <cellStyle name="20% - Énfasis5 4 5" xfId="2596"/>
    <cellStyle name="20% - Énfasis5 4 6" xfId="2597"/>
    <cellStyle name="20% - Énfasis5 4 7" xfId="2598"/>
    <cellStyle name="20% - Énfasis5 4 8" xfId="2599"/>
    <cellStyle name="20% - Énfasis5 4 9" xfId="2600"/>
    <cellStyle name="20% - Énfasis5 5" xfId="2601"/>
    <cellStyle name="20% - Énfasis5 5 10" xfId="2602"/>
    <cellStyle name="20% - Énfasis5 5 11" xfId="2603"/>
    <cellStyle name="20% - Énfasis5 5 12" xfId="2604"/>
    <cellStyle name="20% - Énfasis5 5 13" xfId="2605"/>
    <cellStyle name="20% - Énfasis5 5 14" xfId="2606"/>
    <cellStyle name="20% - Énfasis5 5 2" xfId="2607"/>
    <cellStyle name="20% - Énfasis5 5 3" xfId="2608"/>
    <cellStyle name="20% - Énfasis5 5 4" xfId="2609"/>
    <cellStyle name="20% - Énfasis5 5 5" xfId="2610"/>
    <cellStyle name="20% - Énfasis5 5 6" xfId="2611"/>
    <cellStyle name="20% - Énfasis5 5 7" xfId="2612"/>
    <cellStyle name="20% - Énfasis5 5 8" xfId="2613"/>
    <cellStyle name="20% - Énfasis5 5 9" xfId="2614"/>
    <cellStyle name="20% - Énfasis5 6" xfId="2615"/>
    <cellStyle name="20% - Énfasis5 7" xfId="2616"/>
    <cellStyle name="20% - Énfasis5 8" xfId="8224"/>
    <cellStyle name="20% - Énfasis5 9" xfId="8225"/>
    <cellStyle name="20% - Énfasis6 10" xfId="8226"/>
    <cellStyle name="20% - Énfasis6 11" xfId="8227"/>
    <cellStyle name="20% - Énfasis6 12" xfId="8228"/>
    <cellStyle name="20% - Énfasis6 13" xfId="8229"/>
    <cellStyle name="20% - Énfasis6 14" xfId="8230"/>
    <cellStyle name="20% - Énfasis6 15" xfId="8231"/>
    <cellStyle name="20% - Énfasis6 16" xfId="8232"/>
    <cellStyle name="20% - Énfasis6 2" xfId="2617"/>
    <cellStyle name="20% - Énfasis6 2 10" xfId="2618"/>
    <cellStyle name="20% - Énfasis6 2 11" xfId="2619"/>
    <cellStyle name="20% - Énfasis6 2 12" xfId="2620"/>
    <cellStyle name="20% - Énfasis6 2 13" xfId="2621"/>
    <cellStyle name="20% - Énfasis6 2 14" xfId="2622"/>
    <cellStyle name="20% - Énfasis6 2 2" xfId="2623"/>
    <cellStyle name="20% - Énfasis6 2 3" xfId="2624"/>
    <cellStyle name="20% - Énfasis6 2 4" xfId="2625"/>
    <cellStyle name="20% - Énfasis6 2 5" xfId="2626"/>
    <cellStyle name="20% - Énfasis6 2 6" xfId="2627"/>
    <cellStyle name="20% - Énfasis6 2 7" xfId="2628"/>
    <cellStyle name="20% - Énfasis6 2 8" xfId="2629"/>
    <cellStyle name="20% - Énfasis6 2 9" xfId="2630"/>
    <cellStyle name="20% - Énfasis6 3" xfId="2631"/>
    <cellStyle name="20% - Énfasis6 3 10" xfId="2632"/>
    <cellStyle name="20% - Énfasis6 3 11" xfId="2633"/>
    <cellStyle name="20% - Énfasis6 3 12" xfId="2634"/>
    <cellStyle name="20% - Énfasis6 3 13" xfId="2635"/>
    <cellStyle name="20% - Énfasis6 3 14" xfId="2636"/>
    <cellStyle name="20% - Énfasis6 3 2" xfId="2637"/>
    <cellStyle name="20% - Énfasis6 3 3" xfId="2638"/>
    <cellStyle name="20% - Énfasis6 3 4" xfId="2639"/>
    <cellStyle name="20% - Énfasis6 3 5" xfId="2640"/>
    <cellStyle name="20% - Énfasis6 3 6" xfId="2641"/>
    <cellStyle name="20% - Énfasis6 3 7" xfId="2642"/>
    <cellStyle name="20% - Énfasis6 3 8" xfId="2643"/>
    <cellStyle name="20% - Énfasis6 3 9" xfId="2644"/>
    <cellStyle name="20% - Énfasis6 4" xfId="2645"/>
    <cellStyle name="20% - Énfasis6 4 10" xfId="2646"/>
    <cellStyle name="20% - Énfasis6 4 11" xfId="2647"/>
    <cellStyle name="20% - Énfasis6 4 12" xfId="2648"/>
    <cellStyle name="20% - Énfasis6 4 13" xfId="2649"/>
    <cellStyle name="20% - Énfasis6 4 14" xfId="2650"/>
    <cellStyle name="20% - Énfasis6 4 2" xfId="2651"/>
    <cellStyle name="20% - Énfasis6 4 3" xfId="2652"/>
    <cellStyle name="20% - Énfasis6 4 4" xfId="2653"/>
    <cellStyle name="20% - Énfasis6 4 5" xfId="2654"/>
    <cellStyle name="20% - Énfasis6 4 6" xfId="2655"/>
    <cellStyle name="20% - Énfasis6 4 7" xfId="2656"/>
    <cellStyle name="20% - Énfasis6 4 8" xfId="2657"/>
    <cellStyle name="20% - Énfasis6 4 9" xfId="2658"/>
    <cellStyle name="20% - Énfasis6 5" xfId="2659"/>
    <cellStyle name="20% - Énfasis6 5 10" xfId="2660"/>
    <cellStyle name="20% - Énfasis6 5 11" xfId="2661"/>
    <cellStyle name="20% - Énfasis6 5 12" xfId="2662"/>
    <cellStyle name="20% - Énfasis6 5 13" xfId="2663"/>
    <cellStyle name="20% - Énfasis6 5 14" xfId="2664"/>
    <cellStyle name="20% - Énfasis6 5 2" xfId="2665"/>
    <cellStyle name="20% - Énfasis6 5 3" xfId="2666"/>
    <cellStyle name="20% - Énfasis6 5 4" xfId="2667"/>
    <cellStyle name="20% - Énfasis6 5 5" xfId="2668"/>
    <cellStyle name="20% - Énfasis6 5 6" xfId="2669"/>
    <cellStyle name="20% - Énfasis6 5 7" xfId="2670"/>
    <cellStyle name="20% - Énfasis6 5 8" xfId="2671"/>
    <cellStyle name="20% - Énfasis6 5 9" xfId="2672"/>
    <cellStyle name="20% - Énfasis6 6" xfId="2673"/>
    <cellStyle name="20% - Énfasis6 7" xfId="2674"/>
    <cellStyle name="20% - Énfasis6 8" xfId="8233"/>
    <cellStyle name="20% - Énfasis6 9" xfId="8234"/>
    <cellStyle name="3" xfId="2675"/>
    <cellStyle name="40 % - Accent1" xfId="2676"/>
    <cellStyle name="40 % - Accent2" xfId="2677"/>
    <cellStyle name="40 % - Accent3" xfId="2678"/>
    <cellStyle name="40 % - Accent4" xfId="2679"/>
    <cellStyle name="40 % - Accent5" xfId="2680"/>
    <cellStyle name="40 % - Accent6" xfId="2681"/>
    <cellStyle name="40% - Accent1" xfId="2682"/>
    <cellStyle name="40% - Accent1 10" xfId="8235"/>
    <cellStyle name="40% - Accent1 11" xfId="8236"/>
    <cellStyle name="40% - Accent1 12" xfId="8237"/>
    <cellStyle name="40% - Accent1 13" xfId="8238"/>
    <cellStyle name="40% - Accent1 14" xfId="8239"/>
    <cellStyle name="40% - Accent1 15" xfId="8240"/>
    <cellStyle name="40% - Accent1 16" xfId="8241"/>
    <cellStyle name="40% - Accent1 17" xfId="8242"/>
    <cellStyle name="40% - Accent1 2" xfId="2683"/>
    <cellStyle name="40% - Accent1 3" xfId="8243"/>
    <cellStyle name="40% - Accent1 4" xfId="8244"/>
    <cellStyle name="40% - Accent1 5" xfId="8245"/>
    <cellStyle name="40% - Accent1 6" xfId="8246"/>
    <cellStyle name="40% - Accent1 7" xfId="8247"/>
    <cellStyle name="40% - Accent1 8" xfId="8248"/>
    <cellStyle name="40% - Accent1 9" xfId="8249"/>
    <cellStyle name="40% - Accent2" xfId="2684"/>
    <cellStyle name="40% - Accent2 2" xfId="2685"/>
    <cellStyle name="40% - Accent2 2 10" xfId="8250"/>
    <cellStyle name="40% - Accent2 2 11" xfId="8251"/>
    <cellStyle name="40% - Accent2 2 12" xfId="8252"/>
    <cellStyle name="40% - Accent2 2 13" xfId="8253"/>
    <cellStyle name="40% - Accent2 2 14" xfId="8254"/>
    <cellStyle name="40% - Accent2 2 15" xfId="8255"/>
    <cellStyle name="40% - Accent2 2 2" xfId="8256"/>
    <cellStyle name="40% - Accent2 2 3" xfId="8257"/>
    <cellStyle name="40% - Accent2 2 4" xfId="8258"/>
    <cellStyle name="40% - Accent2 2 5" xfId="8259"/>
    <cellStyle name="40% - Accent2 2 6" xfId="8260"/>
    <cellStyle name="40% - Accent2 2 7" xfId="8261"/>
    <cellStyle name="40% - Accent2 2 8" xfId="8262"/>
    <cellStyle name="40% - Accent2 2 9" xfId="8263"/>
    <cellStyle name="40% - Accent3" xfId="2686"/>
    <cellStyle name="40% - Accent3 2" xfId="2687"/>
    <cellStyle name="40% - Accent3 2 10" xfId="8264"/>
    <cellStyle name="40% - Accent3 2 11" xfId="8265"/>
    <cellStyle name="40% - Accent3 2 12" xfId="8266"/>
    <cellStyle name="40% - Accent3 2 13" xfId="8267"/>
    <cellStyle name="40% - Accent3 2 14" xfId="8268"/>
    <cellStyle name="40% - Accent3 2 15" xfId="8269"/>
    <cellStyle name="40% - Accent3 2 2" xfId="8270"/>
    <cellStyle name="40% - Accent3 2 3" xfId="8271"/>
    <cellStyle name="40% - Accent3 2 4" xfId="8272"/>
    <cellStyle name="40% - Accent3 2 5" xfId="8273"/>
    <cellStyle name="40% - Accent3 2 6" xfId="8274"/>
    <cellStyle name="40% - Accent3 2 7" xfId="8275"/>
    <cellStyle name="40% - Accent3 2 8" xfId="8276"/>
    <cellStyle name="40% - Accent3 2 9" xfId="8277"/>
    <cellStyle name="40% - Accent3 3" xfId="8278"/>
    <cellStyle name="40% - Accent4" xfId="2688"/>
    <cellStyle name="40% - Accent4 2" xfId="2689"/>
    <cellStyle name="40% - Accent4 2 10" xfId="8279"/>
    <cellStyle name="40% - Accent4 2 11" xfId="8280"/>
    <cellStyle name="40% - Accent4 2 12" xfId="8281"/>
    <cellStyle name="40% - Accent4 2 13" xfId="8282"/>
    <cellStyle name="40% - Accent4 2 14" xfId="8283"/>
    <cellStyle name="40% - Accent4 2 15" xfId="8284"/>
    <cellStyle name="40% - Accent4 2 2" xfId="8285"/>
    <cellStyle name="40% - Accent4 2 3" xfId="8286"/>
    <cellStyle name="40% - Accent4 2 4" xfId="8287"/>
    <cellStyle name="40% - Accent4 2 5" xfId="8288"/>
    <cellStyle name="40% - Accent4 2 6" xfId="8289"/>
    <cellStyle name="40% - Accent4 2 7" xfId="8290"/>
    <cellStyle name="40% - Accent4 2 8" xfId="8291"/>
    <cellStyle name="40% - Accent4 2 9" xfId="8292"/>
    <cellStyle name="40% - Accent4 3" xfId="8293"/>
    <cellStyle name="40% - Accent5" xfId="2690"/>
    <cellStyle name="40% - Accent5 2" xfId="2691"/>
    <cellStyle name="40% - Accent5 2 10" xfId="8294"/>
    <cellStyle name="40% - Accent5 2 11" xfId="8295"/>
    <cellStyle name="40% - Accent5 2 12" xfId="8296"/>
    <cellStyle name="40% - Accent5 2 13" xfId="8297"/>
    <cellStyle name="40% - Accent5 2 14" xfId="8298"/>
    <cellStyle name="40% - Accent5 2 15" xfId="8299"/>
    <cellStyle name="40% - Accent5 2 2" xfId="8300"/>
    <cellStyle name="40% - Accent5 2 3" xfId="8301"/>
    <cellStyle name="40% - Accent5 2 4" xfId="8302"/>
    <cellStyle name="40% - Accent5 2 5" xfId="8303"/>
    <cellStyle name="40% - Accent5 2 6" xfId="8304"/>
    <cellStyle name="40% - Accent5 2 7" xfId="8305"/>
    <cellStyle name="40% - Accent5 2 8" xfId="8306"/>
    <cellStyle name="40% - Accent5 2 9" xfId="8307"/>
    <cellStyle name="40% - Accent6" xfId="2692"/>
    <cellStyle name="40% - Accent6 2" xfId="2693"/>
    <cellStyle name="40% - Accent6 2 10" xfId="8308"/>
    <cellStyle name="40% - Accent6 2 11" xfId="8309"/>
    <cellStyle name="40% - Accent6 2 12" xfId="8310"/>
    <cellStyle name="40% - Accent6 2 13" xfId="8311"/>
    <cellStyle name="40% - Accent6 2 14" xfId="8312"/>
    <cellStyle name="40% - Accent6 2 15" xfId="8313"/>
    <cellStyle name="40% - Accent6 2 2" xfId="8314"/>
    <cellStyle name="40% - Accent6 2 3" xfId="8315"/>
    <cellStyle name="40% - Accent6 2 4" xfId="8316"/>
    <cellStyle name="40% - Accent6 2 5" xfId="8317"/>
    <cellStyle name="40% - Accent6 2 6" xfId="8318"/>
    <cellStyle name="40% - Accent6 2 7" xfId="8319"/>
    <cellStyle name="40% - Accent6 2 8" xfId="8320"/>
    <cellStyle name="40% - Accent6 2 9" xfId="8321"/>
    <cellStyle name="40% - Accent6 3" xfId="8322"/>
    <cellStyle name="40% - akcent 1" xfId="2694"/>
    <cellStyle name="40% - akcent 1 10" xfId="2695"/>
    <cellStyle name="40% - akcent 1 11" xfId="2696"/>
    <cellStyle name="40% - akcent 1 2" xfId="2697"/>
    <cellStyle name="40% - akcent 1 2 2" xfId="2698"/>
    <cellStyle name="40% - akcent 1 2 3" xfId="2699"/>
    <cellStyle name="40% - akcent 1 3" xfId="2700"/>
    <cellStyle name="40% - akcent 1 3 2" xfId="2701"/>
    <cellStyle name="40% - akcent 1 3 3" xfId="2702"/>
    <cellStyle name="40% - akcent 1 4" xfId="2703"/>
    <cellStyle name="40% - akcent 1 4 2" xfId="2704"/>
    <cellStyle name="40% - akcent 1 4 3" xfId="2705"/>
    <cellStyle name="40% - akcent 1 5" xfId="2706"/>
    <cellStyle name="40% - akcent 1 5 2" xfId="2707"/>
    <cellStyle name="40% - akcent 1 5 3" xfId="2708"/>
    <cellStyle name="40% - akcent 1 6" xfId="2709"/>
    <cellStyle name="40% - akcent 1 7" xfId="2710"/>
    <cellStyle name="40% - akcent 1 8" xfId="2711"/>
    <cellStyle name="40% - akcent 1 9" xfId="2712"/>
    <cellStyle name="40% - akcent 2" xfId="2713"/>
    <cellStyle name="40% - akcent 2 10" xfId="2714"/>
    <cellStyle name="40% - akcent 2 11" xfId="2715"/>
    <cellStyle name="40% - akcent 2 2" xfId="2716"/>
    <cellStyle name="40% - akcent 2 2 2" xfId="2717"/>
    <cellStyle name="40% - akcent 2 2 3" xfId="2718"/>
    <cellStyle name="40% - akcent 2 3" xfId="2719"/>
    <cellStyle name="40% - akcent 2 3 2" xfId="2720"/>
    <cellStyle name="40% - akcent 2 3 3" xfId="2721"/>
    <cellStyle name="40% - akcent 2 4" xfId="2722"/>
    <cellStyle name="40% - akcent 2 4 2" xfId="2723"/>
    <cellStyle name="40% - akcent 2 4 3" xfId="2724"/>
    <cellStyle name="40% - akcent 2 5" xfId="2725"/>
    <cellStyle name="40% - akcent 2 5 2" xfId="2726"/>
    <cellStyle name="40% - akcent 2 5 3" xfId="2727"/>
    <cellStyle name="40% - akcent 2 6" xfId="2728"/>
    <cellStyle name="40% - akcent 2 7" xfId="2729"/>
    <cellStyle name="40% - akcent 2 8" xfId="2730"/>
    <cellStyle name="40% - akcent 2 9" xfId="2731"/>
    <cellStyle name="40% - akcent 3" xfId="2732"/>
    <cellStyle name="40% - akcent 3 10" xfId="2733"/>
    <cellStyle name="40% - akcent 3 11" xfId="2734"/>
    <cellStyle name="40% - akcent 3 2" xfId="2735"/>
    <cellStyle name="40% - akcent 3 2 2" xfId="2736"/>
    <cellStyle name="40% - akcent 3 2 3" xfId="2737"/>
    <cellStyle name="40% - akcent 3 3" xfId="2738"/>
    <cellStyle name="40% - akcent 3 3 2" xfId="2739"/>
    <cellStyle name="40% - akcent 3 3 3" xfId="2740"/>
    <cellStyle name="40% - akcent 3 4" xfId="2741"/>
    <cellStyle name="40% - akcent 3 4 2" xfId="2742"/>
    <cellStyle name="40% - akcent 3 4 3" xfId="2743"/>
    <cellStyle name="40% - akcent 3 5" xfId="2744"/>
    <cellStyle name="40% - akcent 3 5 2" xfId="2745"/>
    <cellStyle name="40% - akcent 3 5 3" xfId="2746"/>
    <cellStyle name="40% - akcent 3 6" xfId="2747"/>
    <cellStyle name="40% - akcent 3 7" xfId="2748"/>
    <cellStyle name="40% - akcent 3 8" xfId="2749"/>
    <cellStyle name="40% - akcent 3 9" xfId="2750"/>
    <cellStyle name="40% - akcent 4" xfId="2751"/>
    <cellStyle name="40% - akcent 4 10" xfId="2752"/>
    <cellStyle name="40% - akcent 4 11" xfId="2753"/>
    <cellStyle name="40% - akcent 4 2" xfId="2754"/>
    <cellStyle name="40% - akcent 4 2 2" xfId="2755"/>
    <cellStyle name="40% - akcent 4 2 3" xfId="2756"/>
    <cellStyle name="40% - akcent 4 3" xfId="2757"/>
    <cellStyle name="40% - akcent 4 3 2" xfId="2758"/>
    <cellStyle name="40% - akcent 4 3 3" xfId="2759"/>
    <cellStyle name="40% - akcent 4 4" xfId="2760"/>
    <cellStyle name="40% - akcent 4 4 2" xfId="2761"/>
    <cellStyle name="40% - akcent 4 4 3" xfId="2762"/>
    <cellStyle name="40% - akcent 4 5" xfId="2763"/>
    <cellStyle name="40% - akcent 4 5 2" xfId="2764"/>
    <cellStyle name="40% - akcent 4 5 3" xfId="2765"/>
    <cellStyle name="40% - akcent 4 6" xfId="2766"/>
    <cellStyle name="40% - akcent 4 7" xfId="2767"/>
    <cellStyle name="40% - akcent 4 8" xfId="2768"/>
    <cellStyle name="40% - akcent 4 9" xfId="2769"/>
    <cellStyle name="40% - akcent 5" xfId="2770"/>
    <cellStyle name="40% - akcent 5 10" xfId="2771"/>
    <cellStyle name="40% - akcent 5 11" xfId="2772"/>
    <cellStyle name="40% - akcent 5 2" xfId="2773"/>
    <cellStyle name="40% - akcent 5 2 2" xfId="2774"/>
    <cellStyle name="40% - akcent 5 2 3" xfId="2775"/>
    <cellStyle name="40% - akcent 5 3" xfId="2776"/>
    <cellStyle name="40% - akcent 5 3 2" xfId="2777"/>
    <cellStyle name="40% - akcent 5 3 3" xfId="2778"/>
    <cellStyle name="40% - akcent 5 4" xfId="2779"/>
    <cellStyle name="40% - akcent 5 4 2" xfId="2780"/>
    <cellStyle name="40% - akcent 5 4 3" xfId="2781"/>
    <cellStyle name="40% - akcent 5 5" xfId="2782"/>
    <cellStyle name="40% - akcent 5 5 2" xfId="2783"/>
    <cellStyle name="40% - akcent 5 5 3" xfId="2784"/>
    <cellStyle name="40% - akcent 5 6" xfId="2785"/>
    <cellStyle name="40% - akcent 5 7" xfId="2786"/>
    <cellStyle name="40% - akcent 5 8" xfId="2787"/>
    <cellStyle name="40% - akcent 5 9" xfId="2788"/>
    <cellStyle name="40% - akcent 6" xfId="2789"/>
    <cellStyle name="40% - akcent 6 10" xfId="2790"/>
    <cellStyle name="40% - akcent 6 11" xfId="2791"/>
    <cellStyle name="40% - akcent 6 2" xfId="2792"/>
    <cellStyle name="40% - akcent 6 2 2" xfId="2793"/>
    <cellStyle name="40% - akcent 6 2 3" xfId="2794"/>
    <cellStyle name="40% - akcent 6 3" xfId="2795"/>
    <cellStyle name="40% - akcent 6 3 2" xfId="2796"/>
    <cellStyle name="40% - akcent 6 3 3" xfId="2797"/>
    <cellStyle name="40% - akcent 6 4" xfId="2798"/>
    <cellStyle name="40% - akcent 6 4 2" xfId="2799"/>
    <cellStyle name="40% - akcent 6 4 3" xfId="2800"/>
    <cellStyle name="40% - akcent 6 5" xfId="2801"/>
    <cellStyle name="40% - akcent 6 5 2" xfId="2802"/>
    <cellStyle name="40% - akcent 6 5 3" xfId="2803"/>
    <cellStyle name="40% - akcent 6 6" xfId="2804"/>
    <cellStyle name="40% - akcent 6 7" xfId="2805"/>
    <cellStyle name="40% - akcent 6 8" xfId="2806"/>
    <cellStyle name="40% - akcent 6 9" xfId="2807"/>
    <cellStyle name="40% - Énfasis1 10" xfId="8323"/>
    <cellStyle name="40% - Énfasis1 11" xfId="8324"/>
    <cellStyle name="40% - Énfasis1 12" xfId="8325"/>
    <cellStyle name="40% - Énfasis1 13" xfId="8326"/>
    <cellStyle name="40% - Énfasis1 14" xfId="8327"/>
    <cellStyle name="40% - Énfasis1 15" xfId="8328"/>
    <cellStyle name="40% - Énfasis1 16" xfId="8329"/>
    <cellStyle name="40% - Énfasis1 2" xfId="2808"/>
    <cellStyle name="40% - Énfasis1 2 10" xfId="2809"/>
    <cellStyle name="40% - Énfasis1 2 11" xfId="2810"/>
    <cellStyle name="40% - Énfasis1 2 12" xfId="2811"/>
    <cellStyle name="40% - Énfasis1 2 13" xfId="2812"/>
    <cellStyle name="40% - Énfasis1 2 14" xfId="2813"/>
    <cellStyle name="40% - Énfasis1 2 2" xfId="2814"/>
    <cellStyle name="40% - Énfasis1 2 3" xfId="2815"/>
    <cellStyle name="40% - Énfasis1 2 4" xfId="2816"/>
    <cellStyle name="40% - Énfasis1 2 5" xfId="2817"/>
    <cellStyle name="40% - Énfasis1 2 6" xfId="2818"/>
    <cellStyle name="40% - Énfasis1 2 7" xfId="2819"/>
    <cellStyle name="40% - Énfasis1 2 8" xfId="2820"/>
    <cellStyle name="40% - Énfasis1 2 9" xfId="2821"/>
    <cellStyle name="40% - Énfasis1 3" xfId="2822"/>
    <cellStyle name="40% - Énfasis1 3 10" xfId="2823"/>
    <cellStyle name="40% - Énfasis1 3 11" xfId="2824"/>
    <cellStyle name="40% - Énfasis1 3 12" xfId="2825"/>
    <cellStyle name="40% - Énfasis1 3 13" xfId="2826"/>
    <cellStyle name="40% - Énfasis1 3 14" xfId="2827"/>
    <cellStyle name="40% - Énfasis1 3 2" xfId="2828"/>
    <cellStyle name="40% - Énfasis1 3 3" xfId="2829"/>
    <cellStyle name="40% - Énfasis1 3 4" xfId="2830"/>
    <cellStyle name="40% - Énfasis1 3 5" xfId="2831"/>
    <cellStyle name="40% - Énfasis1 3 6" xfId="2832"/>
    <cellStyle name="40% - Énfasis1 3 7" xfId="2833"/>
    <cellStyle name="40% - Énfasis1 3 8" xfId="2834"/>
    <cellStyle name="40% - Énfasis1 3 9" xfId="2835"/>
    <cellStyle name="40% - Énfasis1 4" xfId="2836"/>
    <cellStyle name="40% - Énfasis1 4 10" xfId="2837"/>
    <cellStyle name="40% - Énfasis1 4 11" xfId="2838"/>
    <cellStyle name="40% - Énfasis1 4 12" xfId="2839"/>
    <cellStyle name="40% - Énfasis1 4 13" xfId="2840"/>
    <cellStyle name="40% - Énfasis1 4 14" xfId="2841"/>
    <cellStyle name="40% - Énfasis1 4 2" xfId="2842"/>
    <cellStyle name="40% - Énfasis1 4 3" xfId="2843"/>
    <cellStyle name="40% - Énfasis1 4 4" xfId="2844"/>
    <cellStyle name="40% - Énfasis1 4 5" xfId="2845"/>
    <cellStyle name="40% - Énfasis1 4 6" xfId="2846"/>
    <cellStyle name="40% - Énfasis1 4 7" xfId="2847"/>
    <cellStyle name="40% - Énfasis1 4 8" xfId="2848"/>
    <cellStyle name="40% - Énfasis1 4 9" xfId="2849"/>
    <cellStyle name="40% - Énfasis1 5" xfId="2850"/>
    <cellStyle name="40% - Énfasis1 5 10" xfId="2851"/>
    <cellStyle name="40% - Énfasis1 5 11" xfId="2852"/>
    <cellStyle name="40% - Énfasis1 5 12" xfId="2853"/>
    <cellStyle name="40% - Énfasis1 5 13" xfId="2854"/>
    <cellStyle name="40% - Énfasis1 5 14" xfId="2855"/>
    <cellStyle name="40% - Énfasis1 5 2" xfId="2856"/>
    <cellStyle name="40% - Énfasis1 5 3" xfId="2857"/>
    <cellStyle name="40% - Énfasis1 5 4" xfId="2858"/>
    <cellStyle name="40% - Énfasis1 5 5" xfId="2859"/>
    <cellStyle name="40% - Énfasis1 5 6" xfId="2860"/>
    <cellStyle name="40% - Énfasis1 5 7" xfId="2861"/>
    <cellStyle name="40% - Énfasis1 5 8" xfId="2862"/>
    <cellStyle name="40% - Énfasis1 5 9" xfId="2863"/>
    <cellStyle name="40% - Énfasis1 6" xfId="2864"/>
    <cellStyle name="40% - Énfasis1 7" xfId="2865"/>
    <cellStyle name="40% - Énfasis1 8" xfId="8330"/>
    <cellStyle name="40% - Énfasis1 9" xfId="8331"/>
    <cellStyle name="40% - Énfasis2 10" xfId="8332"/>
    <cellStyle name="40% - Énfasis2 11" xfId="8333"/>
    <cellStyle name="40% - Énfasis2 12" xfId="8334"/>
    <cellStyle name="40% - Énfasis2 13" xfId="8335"/>
    <cellStyle name="40% - Énfasis2 14" xfId="8336"/>
    <cellStyle name="40% - Énfasis2 15" xfId="8337"/>
    <cellStyle name="40% - Énfasis2 16" xfId="8338"/>
    <cellStyle name="40% - Énfasis2 2" xfId="2866"/>
    <cellStyle name="40% - Énfasis2 2 10" xfId="2867"/>
    <cellStyle name="40% - Énfasis2 2 11" xfId="2868"/>
    <cellStyle name="40% - Énfasis2 2 12" xfId="2869"/>
    <cellStyle name="40% - Énfasis2 2 13" xfId="2870"/>
    <cellStyle name="40% - Énfasis2 2 14" xfId="2871"/>
    <cellStyle name="40% - Énfasis2 2 2" xfId="2872"/>
    <cellStyle name="40% - Énfasis2 2 3" xfId="2873"/>
    <cellStyle name="40% - Énfasis2 2 4" xfId="2874"/>
    <cellStyle name="40% - Énfasis2 2 5" xfId="2875"/>
    <cellStyle name="40% - Énfasis2 2 6" xfId="2876"/>
    <cellStyle name="40% - Énfasis2 2 7" xfId="2877"/>
    <cellStyle name="40% - Énfasis2 2 8" xfId="2878"/>
    <cellStyle name="40% - Énfasis2 2 9" xfId="2879"/>
    <cellStyle name="40% - Énfasis2 3" xfId="2880"/>
    <cellStyle name="40% - Énfasis2 3 10" xfId="2881"/>
    <cellStyle name="40% - Énfasis2 3 11" xfId="2882"/>
    <cellStyle name="40% - Énfasis2 3 12" xfId="2883"/>
    <cellStyle name="40% - Énfasis2 3 13" xfId="2884"/>
    <cellStyle name="40% - Énfasis2 3 14" xfId="2885"/>
    <cellStyle name="40% - Énfasis2 3 2" xfId="2886"/>
    <cellStyle name="40% - Énfasis2 3 3" xfId="2887"/>
    <cellStyle name="40% - Énfasis2 3 4" xfId="2888"/>
    <cellStyle name="40% - Énfasis2 3 5" xfId="2889"/>
    <cellStyle name="40% - Énfasis2 3 6" xfId="2890"/>
    <cellStyle name="40% - Énfasis2 3 7" xfId="2891"/>
    <cellStyle name="40% - Énfasis2 3 8" xfId="2892"/>
    <cellStyle name="40% - Énfasis2 3 9" xfId="2893"/>
    <cellStyle name="40% - Énfasis2 4" xfId="2894"/>
    <cellStyle name="40% - Énfasis2 4 10" xfId="2895"/>
    <cellStyle name="40% - Énfasis2 4 11" xfId="2896"/>
    <cellStyle name="40% - Énfasis2 4 12" xfId="2897"/>
    <cellStyle name="40% - Énfasis2 4 13" xfId="2898"/>
    <cellStyle name="40% - Énfasis2 4 14" xfId="2899"/>
    <cellStyle name="40% - Énfasis2 4 2" xfId="2900"/>
    <cellStyle name="40% - Énfasis2 4 3" xfId="2901"/>
    <cellStyle name="40% - Énfasis2 4 4" xfId="2902"/>
    <cellStyle name="40% - Énfasis2 4 5" xfId="2903"/>
    <cellStyle name="40% - Énfasis2 4 6" xfId="2904"/>
    <cellStyle name="40% - Énfasis2 4 7" xfId="2905"/>
    <cellStyle name="40% - Énfasis2 4 8" xfId="2906"/>
    <cellStyle name="40% - Énfasis2 4 9" xfId="2907"/>
    <cellStyle name="40% - Énfasis2 5" xfId="2908"/>
    <cellStyle name="40% - Énfasis2 5 10" xfId="2909"/>
    <cellStyle name="40% - Énfasis2 5 11" xfId="2910"/>
    <cellStyle name="40% - Énfasis2 5 12" xfId="2911"/>
    <cellStyle name="40% - Énfasis2 5 13" xfId="2912"/>
    <cellStyle name="40% - Énfasis2 5 14" xfId="2913"/>
    <cellStyle name="40% - Énfasis2 5 2" xfId="2914"/>
    <cellStyle name="40% - Énfasis2 5 3" xfId="2915"/>
    <cellStyle name="40% - Énfasis2 5 4" xfId="2916"/>
    <cellStyle name="40% - Énfasis2 5 5" xfId="2917"/>
    <cellStyle name="40% - Énfasis2 5 6" xfId="2918"/>
    <cellStyle name="40% - Énfasis2 5 7" xfId="2919"/>
    <cellStyle name="40% - Énfasis2 5 8" xfId="2920"/>
    <cellStyle name="40% - Énfasis2 5 9" xfId="2921"/>
    <cellStyle name="40% - Énfasis2 6" xfId="2922"/>
    <cellStyle name="40% - Énfasis2 7" xfId="2923"/>
    <cellStyle name="40% - Énfasis2 8" xfId="8339"/>
    <cellStyle name="40% - Énfasis2 9" xfId="8340"/>
    <cellStyle name="40% - Énfasis3 10" xfId="8341"/>
    <cellStyle name="40% - Énfasis3 11" xfId="8342"/>
    <cellStyle name="40% - Énfasis3 12" xfId="8343"/>
    <cellStyle name="40% - Énfasis3 13" xfId="8344"/>
    <cellStyle name="40% - Énfasis3 14" xfId="8345"/>
    <cellStyle name="40% - Énfasis3 15" xfId="8346"/>
    <cellStyle name="40% - Énfasis3 16" xfId="8347"/>
    <cellStyle name="40% - Énfasis3 2" xfId="2924"/>
    <cellStyle name="40% - Énfasis3 2 10" xfId="2925"/>
    <cellStyle name="40% - Énfasis3 2 11" xfId="2926"/>
    <cellStyle name="40% - Énfasis3 2 12" xfId="2927"/>
    <cellStyle name="40% - Énfasis3 2 13" xfId="2928"/>
    <cellStyle name="40% - Énfasis3 2 14" xfId="2929"/>
    <cellStyle name="40% - Énfasis3 2 2" xfId="2930"/>
    <cellStyle name="40% - Énfasis3 2 3" xfId="2931"/>
    <cellStyle name="40% - Énfasis3 2 4" xfId="2932"/>
    <cellStyle name="40% - Énfasis3 2 5" xfId="2933"/>
    <cellStyle name="40% - Énfasis3 2 6" xfId="2934"/>
    <cellStyle name="40% - Énfasis3 2 7" xfId="2935"/>
    <cellStyle name="40% - Énfasis3 2 8" xfId="2936"/>
    <cellStyle name="40% - Énfasis3 2 9" xfId="2937"/>
    <cellStyle name="40% - Énfasis3 3" xfId="2938"/>
    <cellStyle name="40% - Énfasis3 3 10" xfId="2939"/>
    <cellStyle name="40% - Énfasis3 3 11" xfId="2940"/>
    <cellStyle name="40% - Énfasis3 3 12" xfId="2941"/>
    <cellStyle name="40% - Énfasis3 3 13" xfId="2942"/>
    <cellStyle name="40% - Énfasis3 3 14" xfId="2943"/>
    <cellStyle name="40% - Énfasis3 3 2" xfId="2944"/>
    <cellStyle name="40% - Énfasis3 3 3" xfId="2945"/>
    <cellStyle name="40% - Énfasis3 3 4" xfId="2946"/>
    <cellStyle name="40% - Énfasis3 3 5" xfId="2947"/>
    <cellStyle name="40% - Énfasis3 3 6" xfId="2948"/>
    <cellStyle name="40% - Énfasis3 3 7" xfId="2949"/>
    <cellStyle name="40% - Énfasis3 3 8" xfId="2950"/>
    <cellStyle name="40% - Énfasis3 3 9" xfId="2951"/>
    <cellStyle name="40% - Énfasis3 4" xfId="2952"/>
    <cellStyle name="40% - Énfasis3 4 10" xfId="2953"/>
    <cellStyle name="40% - Énfasis3 4 11" xfId="2954"/>
    <cellStyle name="40% - Énfasis3 4 12" xfId="2955"/>
    <cellStyle name="40% - Énfasis3 4 13" xfId="2956"/>
    <cellStyle name="40% - Énfasis3 4 14" xfId="2957"/>
    <cellStyle name="40% - Énfasis3 4 2" xfId="2958"/>
    <cellStyle name="40% - Énfasis3 4 3" xfId="2959"/>
    <cellStyle name="40% - Énfasis3 4 4" xfId="2960"/>
    <cellStyle name="40% - Énfasis3 4 5" xfId="2961"/>
    <cellStyle name="40% - Énfasis3 4 6" xfId="2962"/>
    <cellStyle name="40% - Énfasis3 4 7" xfId="2963"/>
    <cellStyle name="40% - Énfasis3 4 8" xfId="2964"/>
    <cellStyle name="40% - Énfasis3 4 9" xfId="2965"/>
    <cellStyle name="40% - Énfasis3 5" xfId="2966"/>
    <cellStyle name="40% - Énfasis3 5 10" xfId="2967"/>
    <cellStyle name="40% - Énfasis3 5 11" xfId="2968"/>
    <cellStyle name="40% - Énfasis3 5 12" xfId="2969"/>
    <cellStyle name="40% - Énfasis3 5 13" xfId="2970"/>
    <cellStyle name="40% - Énfasis3 5 14" xfId="2971"/>
    <cellStyle name="40% - Énfasis3 5 2" xfId="2972"/>
    <cellStyle name="40% - Énfasis3 5 3" xfId="2973"/>
    <cellStyle name="40% - Énfasis3 5 4" xfId="2974"/>
    <cellStyle name="40% - Énfasis3 5 5" xfId="2975"/>
    <cellStyle name="40% - Énfasis3 5 6" xfId="2976"/>
    <cellStyle name="40% - Énfasis3 5 7" xfId="2977"/>
    <cellStyle name="40% - Énfasis3 5 8" xfId="2978"/>
    <cellStyle name="40% - Énfasis3 5 9" xfId="2979"/>
    <cellStyle name="40% - Énfasis3 6" xfId="2980"/>
    <cellStyle name="40% - Énfasis3 7" xfId="2981"/>
    <cellStyle name="40% - Énfasis3 8" xfId="8348"/>
    <cellStyle name="40% - Énfasis3 9" xfId="8349"/>
    <cellStyle name="40% - Énfasis4 10" xfId="8350"/>
    <cellStyle name="40% - Énfasis4 11" xfId="8351"/>
    <cellStyle name="40% - Énfasis4 12" xfId="8352"/>
    <cellStyle name="40% - Énfasis4 13" xfId="8353"/>
    <cellStyle name="40% - Énfasis4 14" xfId="8354"/>
    <cellStyle name="40% - Énfasis4 15" xfId="8355"/>
    <cellStyle name="40% - Énfasis4 16" xfId="8356"/>
    <cellStyle name="40% - Énfasis4 2" xfId="2982"/>
    <cellStyle name="40% - Énfasis4 2 10" xfId="2983"/>
    <cellStyle name="40% - Énfasis4 2 11" xfId="2984"/>
    <cellStyle name="40% - Énfasis4 2 12" xfId="2985"/>
    <cellStyle name="40% - Énfasis4 2 13" xfId="2986"/>
    <cellStyle name="40% - Énfasis4 2 14" xfId="2987"/>
    <cellStyle name="40% - Énfasis4 2 2" xfId="2988"/>
    <cellStyle name="40% - Énfasis4 2 3" xfId="2989"/>
    <cellStyle name="40% - Énfasis4 2 4" xfId="2990"/>
    <cellStyle name="40% - Énfasis4 2 5" xfId="2991"/>
    <cellStyle name="40% - Énfasis4 2 6" xfId="2992"/>
    <cellStyle name="40% - Énfasis4 2 7" xfId="2993"/>
    <cellStyle name="40% - Énfasis4 2 8" xfId="2994"/>
    <cellStyle name="40% - Énfasis4 2 9" xfId="2995"/>
    <cellStyle name="40% - Énfasis4 3" xfId="2996"/>
    <cellStyle name="40% - Énfasis4 3 10" xfId="2997"/>
    <cellStyle name="40% - Énfasis4 3 11" xfId="2998"/>
    <cellStyle name="40% - Énfasis4 3 12" xfId="2999"/>
    <cellStyle name="40% - Énfasis4 3 13" xfId="3000"/>
    <cellStyle name="40% - Énfasis4 3 14" xfId="3001"/>
    <cellStyle name="40% - Énfasis4 3 2" xfId="3002"/>
    <cellStyle name="40% - Énfasis4 3 3" xfId="3003"/>
    <cellStyle name="40% - Énfasis4 3 4" xfId="3004"/>
    <cellStyle name="40% - Énfasis4 3 5" xfId="3005"/>
    <cellStyle name="40% - Énfasis4 3 6" xfId="3006"/>
    <cellStyle name="40% - Énfasis4 3 7" xfId="3007"/>
    <cellStyle name="40% - Énfasis4 3 8" xfId="3008"/>
    <cellStyle name="40% - Énfasis4 3 9" xfId="3009"/>
    <cellStyle name="40% - Énfasis4 4" xfId="3010"/>
    <cellStyle name="40% - Énfasis4 4 10" xfId="3011"/>
    <cellStyle name="40% - Énfasis4 4 11" xfId="3012"/>
    <cellStyle name="40% - Énfasis4 4 12" xfId="3013"/>
    <cellStyle name="40% - Énfasis4 4 13" xfId="3014"/>
    <cellStyle name="40% - Énfasis4 4 14" xfId="3015"/>
    <cellStyle name="40% - Énfasis4 4 2" xfId="3016"/>
    <cellStyle name="40% - Énfasis4 4 3" xfId="3017"/>
    <cellStyle name="40% - Énfasis4 4 4" xfId="3018"/>
    <cellStyle name="40% - Énfasis4 4 5" xfId="3019"/>
    <cellStyle name="40% - Énfasis4 4 6" xfId="3020"/>
    <cellStyle name="40% - Énfasis4 4 7" xfId="3021"/>
    <cellStyle name="40% - Énfasis4 4 8" xfId="3022"/>
    <cellStyle name="40% - Énfasis4 4 9" xfId="3023"/>
    <cellStyle name="40% - Énfasis4 5" xfId="3024"/>
    <cellStyle name="40% - Énfasis4 5 10" xfId="3025"/>
    <cellStyle name="40% - Énfasis4 5 11" xfId="3026"/>
    <cellStyle name="40% - Énfasis4 5 12" xfId="3027"/>
    <cellStyle name="40% - Énfasis4 5 13" xfId="3028"/>
    <cellStyle name="40% - Énfasis4 5 14" xfId="3029"/>
    <cellStyle name="40% - Énfasis4 5 2" xfId="3030"/>
    <cellStyle name="40% - Énfasis4 5 3" xfId="3031"/>
    <cellStyle name="40% - Énfasis4 5 4" xfId="3032"/>
    <cellStyle name="40% - Énfasis4 5 5" xfId="3033"/>
    <cellStyle name="40% - Énfasis4 5 6" xfId="3034"/>
    <cellStyle name="40% - Énfasis4 5 7" xfId="3035"/>
    <cellStyle name="40% - Énfasis4 5 8" xfId="3036"/>
    <cellStyle name="40% - Énfasis4 5 9" xfId="3037"/>
    <cellStyle name="40% - Énfasis4 6" xfId="3038"/>
    <cellStyle name="40% - Énfasis4 7" xfId="3039"/>
    <cellStyle name="40% - Énfasis4 8" xfId="8357"/>
    <cellStyle name="40% - Énfasis4 9" xfId="8358"/>
    <cellStyle name="40% - Énfasis5 10" xfId="8359"/>
    <cellStyle name="40% - Énfasis5 11" xfId="8360"/>
    <cellStyle name="40% - Énfasis5 12" xfId="8361"/>
    <cellStyle name="40% - Énfasis5 13" xfId="8362"/>
    <cellStyle name="40% - Énfasis5 14" xfId="8363"/>
    <cellStyle name="40% - Énfasis5 15" xfId="8364"/>
    <cellStyle name="40% - Énfasis5 16" xfId="8365"/>
    <cellStyle name="40% - Énfasis5 17" xfId="8366"/>
    <cellStyle name="40% - Énfasis5 2" xfId="3040"/>
    <cellStyle name="40% - Énfasis5 2 10" xfId="3041"/>
    <cellStyle name="40% - Énfasis5 2 11" xfId="3042"/>
    <cellStyle name="40% - Énfasis5 2 12" xfId="3043"/>
    <cellStyle name="40% - Énfasis5 2 13" xfId="3044"/>
    <cellStyle name="40% - Énfasis5 2 14" xfId="3045"/>
    <cellStyle name="40% - Énfasis5 2 15" xfId="8367"/>
    <cellStyle name="40% - Énfasis5 2 16" xfId="8368"/>
    <cellStyle name="40% - Énfasis5 2 17" xfId="8369"/>
    <cellStyle name="40% - Énfasis5 2 2" xfId="3046"/>
    <cellStyle name="40% - Énfasis5 2 3" xfId="3047"/>
    <cellStyle name="40% - Énfasis5 2 4" xfId="3048"/>
    <cellStyle name="40% - Énfasis5 2 5" xfId="3049"/>
    <cellStyle name="40% - Énfasis5 2 6" xfId="3050"/>
    <cellStyle name="40% - Énfasis5 2 7" xfId="3051"/>
    <cellStyle name="40% - Énfasis5 2 8" xfId="3052"/>
    <cellStyle name="40% - Énfasis5 2 9" xfId="3053"/>
    <cellStyle name="40% - Énfasis5 3" xfId="3054"/>
    <cellStyle name="40% - Énfasis5 3 10" xfId="3055"/>
    <cellStyle name="40% - Énfasis5 3 11" xfId="3056"/>
    <cellStyle name="40% - Énfasis5 3 12" xfId="3057"/>
    <cellStyle name="40% - Énfasis5 3 13" xfId="3058"/>
    <cellStyle name="40% - Énfasis5 3 14" xfId="3059"/>
    <cellStyle name="40% - Énfasis5 3 2" xfId="3060"/>
    <cellStyle name="40% - Énfasis5 3 3" xfId="3061"/>
    <cellStyle name="40% - Énfasis5 3 4" xfId="3062"/>
    <cellStyle name="40% - Énfasis5 3 5" xfId="3063"/>
    <cellStyle name="40% - Énfasis5 3 6" xfId="3064"/>
    <cellStyle name="40% - Énfasis5 3 7" xfId="3065"/>
    <cellStyle name="40% - Énfasis5 3 8" xfId="3066"/>
    <cellStyle name="40% - Énfasis5 3 9" xfId="3067"/>
    <cellStyle name="40% - Énfasis5 4" xfId="3068"/>
    <cellStyle name="40% - Énfasis5 4 10" xfId="3069"/>
    <cellStyle name="40% - Énfasis5 4 11" xfId="3070"/>
    <cellStyle name="40% - Énfasis5 4 12" xfId="3071"/>
    <cellStyle name="40% - Énfasis5 4 13" xfId="3072"/>
    <cellStyle name="40% - Énfasis5 4 14" xfId="3073"/>
    <cellStyle name="40% - Énfasis5 4 2" xfId="3074"/>
    <cellStyle name="40% - Énfasis5 4 3" xfId="3075"/>
    <cellStyle name="40% - Énfasis5 4 4" xfId="3076"/>
    <cellStyle name="40% - Énfasis5 4 5" xfId="3077"/>
    <cellStyle name="40% - Énfasis5 4 6" xfId="3078"/>
    <cellStyle name="40% - Énfasis5 4 7" xfId="3079"/>
    <cellStyle name="40% - Énfasis5 4 8" xfId="3080"/>
    <cellStyle name="40% - Énfasis5 4 9" xfId="3081"/>
    <cellStyle name="40% - Énfasis5 5" xfId="3082"/>
    <cellStyle name="40% - Énfasis5 5 10" xfId="3083"/>
    <cellStyle name="40% - Énfasis5 5 11" xfId="3084"/>
    <cellStyle name="40% - Énfasis5 5 12" xfId="3085"/>
    <cellStyle name="40% - Énfasis5 5 13" xfId="3086"/>
    <cellStyle name="40% - Énfasis5 5 14" xfId="3087"/>
    <cellStyle name="40% - Énfasis5 5 2" xfId="3088"/>
    <cellStyle name="40% - Énfasis5 5 3" xfId="3089"/>
    <cellStyle name="40% - Énfasis5 5 4" xfId="3090"/>
    <cellStyle name="40% - Énfasis5 5 5" xfId="3091"/>
    <cellStyle name="40% - Énfasis5 5 6" xfId="3092"/>
    <cellStyle name="40% - Énfasis5 5 7" xfId="3093"/>
    <cellStyle name="40% - Énfasis5 5 8" xfId="3094"/>
    <cellStyle name="40% - Énfasis5 5 9" xfId="3095"/>
    <cellStyle name="40% - Énfasis5 6" xfId="3096"/>
    <cellStyle name="40% - Énfasis5 7" xfId="3097"/>
    <cellStyle name="40% - Énfasis5 8" xfId="8370"/>
    <cellStyle name="40% - Énfasis5 9" xfId="8371"/>
    <cellStyle name="40% - Énfasis6 10" xfId="8372"/>
    <cellStyle name="40% - Énfasis6 11" xfId="8373"/>
    <cellStyle name="40% - Énfasis6 12" xfId="8374"/>
    <cellStyle name="40% - Énfasis6 13" xfId="8375"/>
    <cellStyle name="40% - Énfasis6 14" xfId="8376"/>
    <cellStyle name="40% - Énfasis6 15" xfId="8377"/>
    <cellStyle name="40% - Énfasis6 16" xfId="8378"/>
    <cellStyle name="40% - Énfasis6 17" xfId="8379"/>
    <cellStyle name="40% - Énfasis6 2" xfId="3098"/>
    <cellStyle name="40% - Énfasis6 2 10" xfId="3099"/>
    <cellStyle name="40% - Énfasis6 2 11" xfId="3100"/>
    <cellStyle name="40% - Énfasis6 2 12" xfId="3101"/>
    <cellStyle name="40% - Énfasis6 2 13" xfId="3102"/>
    <cellStyle name="40% - Énfasis6 2 14" xfId="3103"/>
    <cellStyle name="40% - Énfasis6 2 15" xfId="8380"/>
    <cellStyle name="40% - Énfasis6 2 16" xfId="8381"/>
    <cellStyle name="40% - Énfasis6 2 17" xfId="8382"/>
    <cellStyle name="40% - Énfasis6 2 2" xfId="3104"/>
    <cellStyle name="40% - Énfasis6 2 3" xfId="3105"/>
    <cellStyle name="40% - Énfasis6 2 4" xfId="3106"/>
    <cellStyle name="40% - Énfasis6 2 5" xfId="3107"/>
    <cellStyle name="40% - Énfasis6 2 6" xfId="3108"/>
    <cellStyle name="40% - Énfasis6 2 7" xfId="3109"/>
    <cellStyle name="40% - Énfasis6 2 8" xfId="3110"/>
    <cellStyle name="40% - Énfasis6 2 9" xfId="3111"/>
    <cellStyle name="40% - Énfasis6 3" xfId="3112"/>
    <cellStyle name="40% - Énfasis6 3 10" xfId="3113"/>
    <cellStyle name="40% - Énfasis6 3 11" xfId="3114"/>
    <cellStyle name="40% - Énfasis6 3 12" xfId="3115"/>
    <cellStyle name="40% - Énfasis6 3 13" xfId="3116"/>
    <cellStyle name="40% - Énfasis6 3 14" xfId="3117"/>
    <cellStyle name="40% - Énfasis6 3 2" xfId="3118"/>
    <cellStyle name="40% - Énfasis6 3 3" xfId="3119"/>
    <cellStyle name="40% - Énfasis6 3 4" xfId="3120"/>
    <cellStyle name="40% - Énfasis6 3 5" xfId="3121"/>
    <cellStyle name="40% - Énfasis6 3 6" xfId="3122"/>
    <cellStyle name="40% - Énfasis6 3 7" xfId="3123"/>
    <cellStyle name="40% - Énfasis6 3 8" xfId="3124"/>
    <cellStyle name="40% - Énfasis6 3 9" xfId="3125"/>
    <cellStyle name="40% - Énfasis6 4" xfId="3126"/>
    <cellStyle name="40% - Énfasis6 4 10" xfId="3127"/>
    <cellStyle name="40% - Énfasis6 4 11" xfId="3128"/>
    <cellStyle name="40% - Énfasis6 4 12" xfId="3129"/>
    <cellStyle name="40% - Énfasis6 4 13" xfId="3130"/>
    <cellStyle name="40% - Énfasis6 4 14" xfId="3131"/>
    <cellStyle name="40% - Énfasis6 4 2" xfId="3132"/>
    <cellStyle name="40% - Énfasis6 4 3" xfId="3133"/>
    <cellStyle name="40% - Énfasis6 4 4" xfId="3134"/>
    <cellStyle name="40% - Énfasis6 4 5" xfId="3135"/>
    <cellStyle name="40% - Énfasis6 4 6" xfId="3136"/>
    <cellStyle name="40% - Énfasis6 4 7" xfId="3137"/>
    <cellStyle name="40% - Énfasis6 4 8" xfId="3138"/>
    <cellStyle name="40% - Énfasis6 4 9" xfId="3139"/>
    <cellStyle name="40% - Énfasis6 5" xfId="3140"/>
    <cellStyle name="40% - Énfasis6 5 10" xfId="3141"/>
    <cellStyle name="40% - Énfasis6 5 11" xfId="3142"/>
    <cellStyle name="40% - Énfasis6 5 12" xfId="3143"/>
    <cellStyle name="40% - Énfasis6 5 13" xfId="3144"/>
    <cellStyle name="40% - Énfasis6 5 14" xfId="3145"/>
    <cellStyle name="40% - Énfasis6 5 2" xfId="3146"/>
    <cellStyle name="40% - Énfasis6 5 3" xfId="3147"/>
    <cellStyle name="40% - Énfasis6 5 4" xfId="3148"/>
    <cellStyle name="40% - Énfasis6 5 5" xfId="3149"/>
    <cellStyle name="40% - Énfasis6 5 6" xfId="3150"/>
    <cellStyle name="40% - Énfasis6 5 7" xfId="3151"/>
    <cellStyle name="40% - Énfasis6 5 8" xfId="3152"/>
    <cellStyle name="40% - Énfasis6 5 9" xfId="3153"/>
    <cellStyle name="40% - Énfasis6 6" xfId="3154"/>
    <cellStyle name="40% - Énfasis6 7" xfId="3155"/>
    <cellStyle name="40% - Énfasis6 8" xfId="8383"/>
    <cellStyle name="40% - Énfasis6 9" xfId="8384"/>
    <cellStyle name="56,7" xfId="3156"/>
    <cellStyle name="6" xfId="3157"/>
    <cellStyle name="6_C12-09-04" xfId="3158"/>
    <cellStyle name="6_C12-2005-01" xfId="3159"/>
    <cellStyle name="6_C12-2005-02" xfId="3160"/>
    <cellStyle name="6_C12-2005-04" xfId="3161"/>
    <cellStyle name="6_Classeur1" xfId="3162"/>
    <cellStyle name="6_doc fp" xfId="3163"/>
    <cellStyle name="6_Flash" xfId="3164"/>
    <cellStyle name="6_FLASH (3)" xfId="3165"/>
    <cellStyle name="6_FLASH NORDNET 2005-02" xfId="3166"/>
    <cellStyle name="60 % - Accent1" xfId="3167"/>
    <cellStyle name="60 % - Accent2" xfId="3168"/>
    <cellStyle name="60 % - Accent3" xfId="3169"/>
    <cellStyle name="60 % - Accent4" xfId="3170"/>
    <cellStyle name="60 % - Accent5" xfId="3171"/>
    <cellStyle name="60 % - Accent6" xfId="3172"/>
    <cellStyle name="60% - Accent1" xfId="3173"/>
    <cellStyle name="60% - Accent1 10" xfId="8385"/>
    <cellStyle name="60% - Accent1 11" xfId="8386"/>
    <cellStyle name="60% - Accent1 12" xfId="8387"/>
    <cellStyle name="60% - Accent1 13" xfId="8388"/>
    <cellStyle name="60% - Accent1 14" xfId="8389"/>
    <cellStyle name="60% - Accent1 15" xfId="8390"/>
    <cellStyle name="60% - Accent1 16" xfId="8391"/>
    <cellStyle name="60% - Accent1 17" xfId="8392"/>
    <cellStyle name="60% - Accent1 2" xfId="3174"/>
    <cellStyle name="60% - Accent1 3" xfId="8393"/>
    <cellStyle name="60% - Accent1 4" xfId="8394"/>
    <cellStyle name="60% - Accent1 5" xfId="8395"/>
    <cellStyle name="60% - Accent1 6" xfId="8396"/>
    <cellStyle name="60% - Accent1 7" xfId="8397"/>
    <cellStyle name="60% - Accent1 8" xfId="8398"/>
    <cellStyle name="60% - Accent1 9" xfId="8399"/>
    <cellStyle name="60% - Accent2" xfId="3175"/>
    <cellStyle name="60% - Accent2 2" xfId="3176"/>
    <cellStyle name="60% - Accent2 2 10" xfId="8400"/>
    <cellStyle name="60% - Accent2 2 11" xfId="8401"/>
    <cellStyle name="60% - Accent2 2 12" xfId="8402"/>
    <cellStyle name="60% - Accent2 2 13" xfId="8403"/>
    <cellStyle name="60% - Accent2 2 14" xfId="8404"/>
    <cellStyle name="60% - Accent2 2 15" xfId="8405"/>
    <cellStyle name="60% - Accent2 2 2" xfId="8406"/>
    <cellStyle name="60% - Accent2 2 3" xfId="8407"/>
    <cellStyle name="60% - Accent2 2 4" xfId="8408"/>
    <cellStyle name="60% - Accent2 2 5" xfId="8409"/>
    <cellStyle name="60% - Accent2 2 6" xfId="8410"/>
    <cellStyle name="60% - Accent2 2 7" xfId="8411"/>
    <cellStyle name="60% - Accent2 2 8" xfId="8412"/>
    <cellStyle name="60% - Accent2 2 9" xfId="8413"/>
    <cellStyle name="60% - Accent3" xfId="3177"/>
    <cellStyle name="60% - Accent3 2" xfId="3178"/>
    <cellStyle name="60% - Accent3 2 10" xfId="8414"/>
    <cellStyle name="60% - Accent3 2 11" xfId="8415"/>
    <cellStyle name="60% - Accent3 2 12" xfId="8416"/>
    <cellStyle name="60% - Accent3 2 13" xfId="8417"/>
    <cellStyle name="60% - Accent3 2 14" xfId="8418"/>
    <cellStyle name="60% - Accent3 2 15" xfId="8419"/>
    <cellStyle name="60% - Accent3 2 2" xfId="8420"/>
    <cellStyle name="60% - Accent3 2 3" xfId="8421"/>
    <cellStyle name="60% - Accent3 2 4" xfId="8422"/>
    <cellStyle name="60% - Accent3 2 5" xfId="8423"/>
    <cellStyle name="60% - Accent3 2 6" xfId="8424"/>
    <cellStyle name="60% - Accent3 2 7" xfId="8425"/>
    <cellStyle name="60% - Accent3 2 8" xfId="8426"/>
    <cellStyle name="60% - Accent3 2 9" xfId="8427"/>
    <cellStyle name="60% - Accent3 3" xfId="8428"/>
    <cellStyle name="60% - Accent4" xfId="3179"/>
    <cellStyle name="60% - Accent4 2" xfId="3180"/>
    <cellStyle name="60% - Accent4 2 10" xfId="8429"/>
    <cellStyle name="60% - Accent4 2 11" xfId="8430"/>
    <cellStyle name="60% - Accent4 2 12" xfId="8431"/>
    <cellStyle name="60% - Accent4 2 13" xfId="8432"/>
    <cellStyle name="60% - Accent4 2 14" xfId="8433"/>
    <cellStyle name="60% - Accent4 2 15" xfId="8434"/>
    <cellStyle name="60% - Accent4 2 2" xfId="8435"/>
    <cellStyle name="60% - Accent4 2 3" xfId="8436"/>
    <cellStyle name="60% - Accent4 2 4" xfId="8437"/>
    <cellStyle name="60% - Accent4 2 5" xfId="8438"/>
    <cellStyle name="60% - Accent4 2 6" xfId="8439"/>
    <cellStyle name="60% - Accent4 2 7" xfId="8440"/>
    <cellStyle name="60% - Accent4 2 8" xfId="8441"/>
    <cellStyle name="60% - Accent4 2 9" xfId="8442"/>
    <cellStyle name="60% - Accent4 3" xfId="8443"/>
    <cellStyle name="60% - Accent5" xfId="3181"/>
    <cellStyle name="60% - Accent5 2" xfId="3182"/>
    <cellStyle name="60% - Accent5 2 10" xfId="8444"/>
    <cellStyle name="60% - Accent5 2 11" xfId="8445"/>
    <cellStyle name="60% - Accent5 2 12" xfId="8446"/>
    <cellStyle name="60% - Accent5 2 13" xfId="8447"/>
    <cellStyle name="60% - Accent5 2 14" xfId="8448"/>
    <cellStyle name="60% - Accent5 2 15" xfId="8449"/>
    <cellStyle name="60% - Accent5 2 2" xfId="8450"/>
    <cellStyle name="60% - Accent5 2 3" xfId="8451"/>
    <cellStyle name="60% - Accent5 2 4" xfId="8452"/>
    <cellStyle name="60% - Accent5 2 5" xfId="8453"/>
    <cellStyle name="60% - Accent5 2 6" xfId="8454"/>
    <cellStyle name="60% - Accent5 2 7" xfId="8455"/>
    <cellStyle name="60% - Accent5 2 8" xfId="8456"/>
    <cellStyle name="60% - Accent5 2 9" xfId="8457"/>
    <cellStyle name="60% - Accent6" xfId="3183"/>
    <cellStyle name="60% - Accent6 2" xfId="3184"/>
    <cellStyle name="60% - Accent6 2 10" xfId="8458"/>
    <cellStyle name="60% - Accent6 2 11" xfId="8459"/>
    <cellStyle name="60% - Accent6 2 12" xfId="8460"/>
    <cellStyle name="60% - Accent6 2 13" xfId="8461"/>
    <cellStyle name="60% - Accent6 2 14" xfId="8462"/>
    <cellStyle name="60% - Accent6 2 15" xfId="8463"/>
    <cellStyle name="60% - Accent6 2 2" xfId="8464"/>
    <cellStyle name="60% - Accent6 2 3" xfId="8465"/>
    <cellStyle name="60% - Accent6 2 4" xfId="8466"/>
    <cellStyle name="60% - Accent6 2 5" xfId="8467"/>
    <cellStyle name="60% - Accent6 2 6" xfId="8468"/>
    <cellStyle name="60% - Accent6 2 7" xfId="8469"/>
    <cellStyle name="60% - Accent6 2 8" xfId="8470"/>
    <cellStyle name="60% - Accent6 2 9" xfId="8471"/>
    <cellStyle name="60% - Accent6 3" xfId="8472"/>
    <cellStyle name="60% - akcent 1" xfId="3185"/>
    <cellStyle name="60% - akcent 2" xfId="3186"/>
    <cellStyle name="60% - akcent 3" xfId="3187"/>
    <cellStyle name="60% - akcent 4" xfId="3188"/>
    <cellStyle name="60% - akcent 5" xfId="3189"/>
    <cellStyle name="60% - akcent 6" xfId="3190"/>
    <cellStyle name="60% - Énfasis1 10" xfId="8473"/>
    <cellStyle name="60% - Énfasis1 11" xfId="8474"/>
    <cellStyle name="60% - Énfasis1 12" xfId="8475"/>
    <cellStyle name="60% - Énfasis1 13" xfId="8476"/>
    <cellStyle name="60% - Énfasis1 14" xfId="8477"/>
    <cellStyle name="60% - Énfasis1 15" xfId="8478"/>
    <cellStyle name="60% - Énfasis1 16" xfId="8479"/>
    <cellStyle name="60% - Énfasis1 2" xfId="3191"/>
    <cellStyle name="60% - Énfasis1 2 10" xfId="3192"/>
    <cellStyle name="60% - Énfasis1 2 11" xfId="3193"/>
    <cellStyle name="60% - Énfasis1 2 12" xfId="3194"/>
    <cellStyle name="60% - Énfasis1 2 13" xfId="3195"/>
    <cellStyle name="60% - Énfasis1 2 14" xfId="3196"/>
    <cellStyle name="60% - Énfasis1 2 2" xfId="3197"/>
    <cellStyle name="60% - Énfasis1 2 3" xfId="3198"/>
    <cellStyle name="60% - Énfasis1 2 4" xfId="3199"/>
    <cellStyle name="60% - Énfasis1 2 5" xfId="3200"/>
    <cellStyle name="60% - Énfasis1 2 6" xfId="3201"/>
    <cellStyle name="60% - Énfasis1 2 7" xfId="3202"/>
    <cellStyle name="60% - Énfasis1 2 8" xfId="3203"/>
    <cellStyle name="60% - Énfasis1 2 9" xfId="3204"/>
    <cellStyle name="60% - Énfasis1 3" xfId="3205"/>
    <cellStyle name="60% - Énfasis1 3 10" xfId="3206"/>
    <cellStyle name="60% - Énfasis1 3 11" xfId="3207"/>
    <cellStyle name="60% - Énfasis1 3 12" xfId="3208"/>
    <cellStyle name="60% - Énfasis1 3 13" xfId="3209"/>
    <cellStyle name="60% - Énfasis1 3 14" xfId="3210"/>
    <cellStyle name="60% - Énfasis1 3 2" xfId="3211"/>
    <cellStyle name="60% - Énfasis1 3 3" xfId="3212"/>
    <cellStyle name="60% - Énfasis1 3 4" xfId="3213"/>
    <cellStyle name="60% - Énfasis1 3 5" xfId="3214"/>
    <cellStyle name="60% - Énfasis1 3 6" xfId="3215"/>
    <cellStyle name="60% - Énfasis1 3 7" xfId="3216"/>
    <cellStyle name="60% - Énfasis1 3 8" xfId="3217"/>
    <cellStyle name="60% - Énfasis1 3 9" xfId="3218"/>
    <cellStyle name="60% - Énfasis1 4" xfId="3219"/>
    <cellStyle name="60% - Énfasis1 4 10" xfId="3220"/>
    <cellStyle name="60% - Énfasis1 4 11" xfId="3221"/>
    <cellStyle name="60% - Énfasis1 4 12" xfId="3222"/>
    <cellStyle name="60% - Énfasis1 4 13" xfId="3223"/>
    <cellStyle name="60% - Énfasis1 4 14" xfId="3224"/>
    <cellStyle name="60% - Énfasis1 4 2" xfId="3225"/>
    <cellStyle name="60% - Énfasis1 4 3" xfId="3226"/>
    <cellStyle name="60% - Énfasis1 4 4" xfId="3227"/>
    <cellStyle name="60% - Énfasis1 4 5" xfId="3228"/>
    <cellStyle name="60% - Énfasis1 4 6" xfId="3229"/>
    <cellStyle name="60% - Énfasis1 4 7" xfId="3230"/>
    <cellStyle name="60% - Énfasis1 4 8" xfId="3231"/>
    <cellStyle name="60% - Énfasis1 4 9" xfId="3232"/>
    <cellStyle name="60% - Énfasis1 5" xfId="3233"/>
    <cellStyle name="60% - Énfasis1 5 10" xfId="3234"/>
    <cellStyle name="60% - Énfasis1 5 11" xfId="3235"/>
    <cellStyle name="60% - Énfasis1 5 12" xfId="3236"/>
    <cellStyle name="60% - Énfasis1 5 13" xfId="3237"/>
    <cellStyle name="60% - Énfasis1 5 14" xfId="3238"/>
    <cellStyle name="60% - Énfasis1 5 2" xfId="3239"/>
    <cellStyle name="60% - Énfasis1 5 3" xfId="3240"/>
    <cellStyle name="60% - Énfasis1 5 4" xfId="3241"/>
    <cellStyle name="60% - Énfasis1 5 5" xfId="3242"/>
    <cellStyle name="60% - Énfasis1 5 6" xfId="3243"/>
    <cellStyle name="60% - Énfasis1 5 7" xfId="3244"/>
    <cellStyle name="60% - Énfasis1 5 8" xfId="3245"/>
    <cellStyle name="60% - Énfasis1 5 9" xfId="3246"/>
    <cellStyle name="60% - Énfasis1 6" xfId="3247"/>
    <cellStyle name="60% - Énfasis1 7" xfId="3248"/>
    <cellStyle name="60% - Énfasis1 8" xfId="8480"/>
    <cellStyle name="60% - Énfasis1 9" xfId="8481"/>
    <cellStyle name="60% - Énfasis2 10" xfId="8482"/>
    <cellStyle name="60% - Énfasis2 11" xfId="8483"/>
    <cellStyle name="60% - Énfasis2 12" xfId="8484"/>
    <cellStyle name="60% - Énfasis2 13" xfId="8485"/>
    <cellStyle name="60% - Énfasis2 14" xfId="8486"/>
    <cellStyle name="60% - Énfasis2 15" xfId="8487"/>
    <cellStyle name="60% - Énfasis2 16" xfId="8488"/>
    <cellStyle name="60% - Énfasis2 2" xfId="3249"/>
    <cellStyle name="60% - Énfasis2 2 10" xfId="3250"/>
    <cellStyle name="60% - Énfasis2 2 11" xfId="3251"/>
    <cellStyle name="60% - Énfasis2 2 12" xfId="3252"/>
    <cellStyle name="60% - Énfasis2 2 13" xfId="3253"/>
    <cellStyle name="60% - Énfasis2 2 14" xfId="3254"/>
    <cellStyle name="60% - Énfasis2 2 2" xfId="3255"/>
    <cellStyle name="60% - Énfasis2 2 3" xfId="3256"/>
    <cellStyle name="60% - Énfasis2 2 4" xfId="3257"/>
    <cellStyle name="60% - Énfasis2 2 5" xfId="3258"/>
    <cellStyle name="60% - Énfasis2 2 6" xfId="3259"/>
    <cellStyle name="60% - Énfasis2 2 7" xfId="3260"/>
    <cellStyle name="60% - Énfasis2 2 8" xfId="3261"/>
    <cellStyle name="60% - Énfasis2 2 9" xfId="3262"/>
    <cellStyle name="60% - Énfasis2 3" xfId="3263"/>
    <cellStyle name="60% - Énfasis2 3 10" xfId="3264"/>
    <cellStyle name="60% - Énfasis2 3 11" xfId="3265"/>
    <cellStyle name="60% - Énfasis2 3 12" xfId="3266"/>
    <cellStyle name="60% - Énfasis2 3 13" xfId="3267"/>
    <cellStyle name="60% - Énfasis2 3 14" xfId="3268"/>
    <cellStyle name="60% - Énfasis2 3 2" xfId="3269"/>
    <cellStyle name="60% - Énfasis2 3 3" xfId="3270"/>
    <cellStyle name="60% - Énfasis2 3 4" xfId="3271"/>
    <cellStyle name="60% - Énfasis2 3 5" xfId="3272"/>
    <cellStyle name="60% - Énfasis2 3 6" xfId="3273"/>
    <cellStyle name="60% - Énfasis2 3 7" xfId="3274"/>
    <cellStyle name="60% - Énfasis2 3 8" xfId="3275"/>
    <cellStyle name="60% - Énfasis2 3 9" xfId="3276"/>
    <cellStyle name="60% - Énfasis2 4" xfId="3277"/>
    <cellStyle name="60% - Énfasis2 4 10" xfId="3278"/>
    <cellStyle name="60% - Énfasis2 4 11" xfId="3279"/>
    <cellStyle name="60% - Énfasis2 4 12" xfId="3280"/>
    <cellStyle name="60% - Énfasis2 4 13" xfId="3281"/>
    <cellStyle name="60% - Énfasis2 4 14" xfId="3282"/>
    <cellStyle name="60% - Énfasis2 4 2" xfId="3283"/>
    <cellStyle name="60% - Énfasis2 4 3" xfId="3284"/>
    <cellStyle name="60% - Énfasis2 4 4" xfId="3285"/>
    <cellStyle name="60% - Énfasis2 4 5" xfId="3286"/>
    <cellStyle name="60% - Énfasis2 4 6" xfId="3287"/>
    <cellStyle name="60% - Énfasis2 4 7" xfId="3288"/>
    <cellStyle name="60% - Énfasis2 4 8" xfId="3289"/>
    <cellStyle name="60% - Énfasis2 4 9" xfId="3290"/>
    <cellStyle name="60% - Énfasis2 5" xfId="3291"/>
    <cellStyle name="60% - Énfasis2 5 10" xfId="3292"/>
    <cellStyle name="60% - Énfasis2 5 11" xfId="3293"/>
    <cellStyle name="60% - Énfasis2 5 12" xfId="3294"/>
    <cellStyle name="60% - Énfasis2 5 13" xfId="3295"/>
    <cellStyle name="60% - Énfasis2 5 14" xfId="3296"/>
    <cellStyle name="60% - Énfasis2 5 2" xfId="3297"/>
    <cellStyle name="60% - Énfasis2 5 3" xfId="3298"/>
    <cellStyle name="60% - Énfasis2 5 4" xfId="3299"/>
    <cellStyle name="60% - Énfasis2 5 5" xfId="3300"/>
    <cellStyle name="60% - Énfasis2 5 6" xfId="3301"/>
    <cellStyle name="60% - Énfasis2 5 7" xfId="3302"/>
    <cellStyle name="60% - Énfasis2 5 8" xfId="3303"/>
    <cellStyle name="60% - Énfasis2 5 9" xfId="3304"/>
    <cellStyle name="60% - Énfasis2 6" xfId="3305"/>
    <cellStyle name="60% - Énfasis2 7" xfId="3306"/>
    <cellStyle name="60% - Énfasis2 8" xfId="8489"/>
    <cellStyle name="60% - Énfasis2 9" xfId="8490"/>
    <cellStyle name="60% - Énfasis3 10" xfId="8491"/>
    <cellStyle name="60% - Énfasis3 11" xfId="8492"/>
    <cellStyle name="60% - Énfasis3 12" xfId="8493"/>
    <cellStyle name="60% - Énfasis3 13" xfId="8494"/>
    <cellStyle name="60% - Énfasis3 14" xfId="8495"/>
    <cellStyle name="60% - Énfasis3 15" xfId="8496"/>
    <cellStyle name="60% - Énfasis3 16" xfId="8497"/>
    <cellStyle name="60% - Énfasis3 2" xfId="3307"/>
    <cellStyle name="60% - Énfasis3 2 10" xfId="3308"/>
    <cellStyle name="60% - Énfasis3 2 11" xfId="3309"/>
    <cellStyle name="60% - Énfasis3 2 12" xfId="3310"/>
    <cellStyle name="60% - Énfasis3 2 13" xfId="3311"/>
    <cellStyle name="60% - Énfasis3 2 14" xfId="3312"/>
    <cellStyle name="60% - Énfasis3 2 2" xfId="3313"/>
    <cellStyle name="60% - Énfasis3 2 3" xfId="3314"/>
    <cellStyle name="60% - Énfasis3 2 4" xfId="3315"/>
    <cellStyle name="60% - Énfasis3 2 5" xfId="3316"/>
    <cellStyle name="60% - Énfasis3 2 6" xfId="3317"/>
    <cellStyle name="60% - Énfasis3 2 7" xfId="3318"/>
    <cellStyle name="60% - Énfasis3 2 8" xfId="3319"/>
    <cellStyle name="60% - Énfasis3 2 9" xfId="3320"/>
    <cellStyle name="60% - Énfasis3 3" xfId="3321"/>
    <cellStyle name="60% - Énfasis3 3 10" xfId="3322"/>
    <cellStyle name="60% - Énfasis3 3 11" xfId="3323"/>
    <cellStyle name="60% - Énfasis3 3 12" xfId="3324"/>
    <cellStyle name="60% - Énfasis3 3 13" xfId="3325"/>
    <cellStyle name="60% - Énfasis3 3 14" xfId="3326"/>
    <cellStyle name="60% - Énfasis3 3 2" xfId="3327"/>
    <cellStyle name="60% - Énfasis3 3 3" xfId="3328"/>
    <cellStyle name="60% - Énfasis3 3 4" xfId="3329"/>
    <cellStyle name="60% - Énfasis3 3 5" xfId="3330"/>
    <cellStyle name="60% - Énfasis3 3 6" xfId="3331"/>
    <cellStyle name="60% - Énfasis3 3 7" xfId="3332"/>
    <cellStyle name="60% - Énfasis3 3 8" xfId="3333"/>
    <cellStyle name="60% - Énfasis3 3 9" xfId="3334"/>
    <cellStyle name="60% - Énfasis3 4" xfId="3335"/>
    <cellStyle name="60% - Énfasis3 4 10" xfId="3336"/>
    <cellStyle name="60% - Énfasis3 4 11" xfId="3337"/>
    <cellStyle name="60% - Énfasis3 4 12" xfId="3338"/>
    <cellStyle name="60% - Énfasis3 4 13" xfId="3339"/>
    <cellStyle name="60% - Énfasis3 4 14" xfId="3340"/>
    <cellStyle name="60% - Énfasis3 4 2" xfId="3341"/>
    <cellStyle name="60% - Énfasis3 4 3" xfId="3342"/>
    <cellStyle name="60% - Énfasis3 4 4" xfId="3343"/>
    <cellStyle name="60% - Énfasis3 4 5" xfId="3344"/>
    <cellStyle name="60% - Énfasis3 4 6" xfId="3345"/>
    <cellStyle name="60% - Énfasis3 4 7" xfId="3346"/>
    <cellStyle name="60% - Énfasis3 4 8" xfId="3347"/>
    <cellStyle name="60% - Énfasis3 4 9" xfId="3348"/>
    <cellStyle name="60% - Énfasis3 5" xfId="3349"/>
    <cellStyle name="60% - Énfasis3 5 10" xfId="3350"/>
    <cellStyle name="60% - Énfasis3 5 11" xfId="3351"/>
    <cellStyle name="60% - Énfasis3 5 12" xfId="3352"/>
    <cellStyle name="60% - Énfasis3 5 13" xfId="3353"/>
    <cellStyle name="60% - Énfasis3 5 14" xfId="3354"/>
    <cellStyle name="60% - Énfasis3 5 2" xfId="3355"/>
    <cellStyle name="60% - Énfasis3 5 3" xfId="3356"/>
    <cellStyle name="60% - Énfasis3 5 4" xfId="3357"/>
    <cellStyle name="60% - Énfasis3 5 5" xfId="3358"/>
    <cellStyle name="60% - Énfasis3 5 6" xfId="3359"/>
    <cellStyle name="60% - Énfasis3 5 7" xfId="3360"/>
    <cellStyle name="60% - Énfasis3 5 8" xfId="3361"/>
    <cellStyle name="60% - Énfasis3 5 9" xfId="3362"/>
    <cellStyle name="60% - Énfasis3 6" xfId="3363"/>
    <cellStyle name="60% - Énfasis3 7" xfId="3364"/>
    <cellStyle name="60% - Énfasis3 8" xfId="8498"/>
    <cellStyle name="60% - Énfasis3 9" xfId="8499"/>
    <cellStyle name="60% - Énfasis4 10" xfId="8500"/>
    <cellStyle name="60% - Énfasis4 11" xfId="8501"/>
    <cellStyle name="60% - Énfasis4 12" xfId="8502"/>
    <cellStyle name="60% - Énfasis4 13" xfId="8503"/>
    <cellStyle name="60% - Énfasis4 14" xfId="8504"/>
    <cellStyle name="60% - Énfasis4 15" xfId="8505"/>
    <cellStyle name="60% - Énfasis4 16" xfId="8506"/>
    <cellStyle name="60% - Énfasis4 2" xfId="3365"/>
    <cellStyle name="60% - Énfasis4 2 10" xfId="3366"/>
    <cellStyle name="60% - Énfasis4 2 11" xfId="3367"/>
    <cellStyle name="60% - Énfasis4 2 12" xfId="3368"/>
    <cellStyle name="60% - Énfasis4 2 13" xfId="3369"/>
    <cellStyle name="60% - Énfasis4 2 14" xfId="3370"/>
    <cellStyle name="60% - Énfasis4 2 2" xfId="3371"/>
    <cellStyle name="60% - Énfasis4 2 3" xfId="3372"/>
    <cellStyle name="60% - Énfasis4 2 4" xfId="3373"/>
    <cellStyle name="60% - Énfasis4 2 5" xfId="3374"/>
    <cellStyle name="60% - Énfasis4 2 6" xfId="3375"/>
    <cellStyle name="60% - Énfasis4 2 7" xfId="3376"/>
    <cellStyle name="60% - Énfasis4 2 8" xfId="3377"/>
    <cellStyle name="60% - Énfasis4 2 9" xfId="3378"/>
    <cellStyle name="60% - Énfasis4 3" xfId="3379"/>
    <cellStyle name="60% - Énfasis4 3 10" xfId="3380"/>
    <cellStyle name="60% - Énfasis4 3 11" xfId="3381"/>
    <cellStyle name="60% - Énfasis4 3 12" xfId="3382"/>
    <cellStyle name="60% - Énfasis4 3 13" xfId="3383"/>
    <cellStyle name="60% - Énfasis4 3 14" xfId="3384"/>
    <cellStyle name="60% - Énfasis4 3 2" xfId="3385"/>
    <cellStyle name="60% - Énfasis4 3 3" xfId="3386"/>
    <cellStyle name="60% - Énfasis4 3 4" xfId="3387"/>
    <cellStyle name="60% - Énfasis4 3 5" xfId="3388"/>
    <cellStyle name="60% - Énfasis4 3 6" xfId="3389"/>
    <cellStyle name="60% - Énfasis4 3 7" xfId="3390"/>
    <cellStyle name="60% - Énfasis4 3 8" xfId="3391"/>
    <cellStyle name="60% - Énfasis4 3 9" xfId="3392"/>
    <cellStyle name="60% - Énfasis4 4" xfId="3393"/>
    <cellStyle name="60% - Énfasis4 4 10" xfId="3394"/>
    <cellStyle name="60% - Énfasis4 4 11" xfId="3395"/>
    <cellStyle name="60% - Énfasis4 4 12" xfId="3396"/>
    <cellStyle name="60% - Énfasis4 4 13" xfId="3397"/>
    <cellStyle name="60% - Énfasis4 4 14" xfId="3398"/>
    <cellStyle name="60% - Énfasis4 4 2" xfId="3399"/>
    <cellStyle name="60% - Énfasis4 4 3" xfId="3400"/>
    <cellStyle name="60% - Énfasis4 4 4" xfId="3401"/>
    <cellStyle name="60% - Énfasis4 4 5" xfId="3402"/>
    <cellStyle name="60% - Énfasis4 4 6" xfId="3403"/>
    <cellStyle name="60% - Énfasis4 4 7" xfId="3404"/>
    <cellStyle name="60% - Énfasis4 4 8" xfId="3405"/>
    <cellStyle name="60% - Énfasis4 4 9" xfId="3406"/>
    <cellStyle name="60% - Énfasis4 5" xfId="3407"/>
    <cellStyle name="60% - Énfasis4 5 10" xfId="3408"/>
    <cellStyle name="60% - Énfasis4 5 11" xfId="3409"/>
    <cellStyle name="60% - Énfasis4 5 12" xfId="3410"/>
    <cellStyle name="60% - Énfasis4 5 13" xfId="3411"/>
    <cellStyle name="60% - Énfasis4 5 14" xfId="3412"/>
    <cellStyle name="60% - Énfasis4 5 2" xfId="3413"/>
    <cellStyle name="60% - Énfasis4 5 3" xfId="3414"/>
    <cellStyle name="60% - Énfasis4 5 4" xfId="3415"/>
    <cellStyle name="60% - Énfasis4 5 5" xfId="3416"/>
    <cellStyle name="60% - Énfasis4 5 6" xfId="3417"/>
    <cellStyle name="60% - Énfasis4 5 7" xfId="3418"/>
    <cellStyle name="60% - Énfasis4 5 8" xfId="3419"/>
    <cellStyle name="60% - Énfasis4 5 9" xfId="3420"/>
    <cellStyle name="60% - Énfasis4 6" xfId="3421"/>
    <cellStyle name="60% - Énfasis4 7" xfId="3422"/>
    <cellStyle name="60% - Énfasis4 8" xfId="8507"/>
    <cellStyle name="60% - Énfasis4 9" xfId="8508"/>
    <cellStyle name="60% - Énfasis5 10" xfId="8509"/>
    <cellStyle name="60% - Énfasis5 11" xfId="8510"/>
    <cellStyle name="60% - Énfasis5 12" xfId="8511"/>
    <cellStyle name="60% - Énfasis5 13" xfId="8512"/>
    <cellStyle name="60% - Énfasis5 14" xfId="8513"/>
    <cellStyle name="60% - Énfasis5 15" xfId="8514"/>
    <cellStyle name="60% - Énfasis5 16" xfId="8515"/>
    <cellStyle name="60% - Énfasis5 2" xfId="3423"/>
    <cellStyle name="60% - Énfasis5 2 10" xfId="3424"/>
    <cellStyle name="60% - Énfasis5 2 11" xfId="3425"/>
    <cellStyle name="60% - Énfasis5 2 12" xfId="3426"/>
    <cellStyle name="60% - Énfasis5 2 13" xfId="3427"/>
    <cellStyle name="60% - Énfasis5 2 14" xfId="3428"/>
    <cellStyle name="60% - Énfasis5 2 2" xfId="3429"/>
    <cellStyle name="60% - Énfasis5 2 3" xfId="3430"/>
    <cellStyle name="60% - Énfasis5 2 4" xfId="3431"/>
    <cellStyle name="60% - Énfasis5 2 5" xfId="3432"/>
    <cellStyle name="60% - Énfasis5 2 6" xfId="3433"/>
    <cellStyle name="60% - Énfasis5 2 7" xfId="3434"/>
    <cellStyle name="60% - Énfasis5 2 8" xfId="3435"/>
    <cellStyle name="60% - Énfasis5 2 9" xfId="3436"/>
    <cellStyle name="60% - Énfasis5 3" xfId="3437"/>
    <cellStyle name="60% - Énfasis5 3 10" xfId="3438"/>
    <cellStyle name="60% - Énfasis5 3 11" xfId="3439"/>
    <cellStyle name="60% - Énfasis5 3 12" xfId="3440"/>
    <cellStyle name="60% - Énfasis5 3 13" xfId="3441"/>
    <cellStyle name="60% - Énfasis5 3 14" xfId="3442"/>
    <cellStyle name="60% - Énfasis5 3 2" xfId="3443"/>
    <cellStyle name="60% - Énfasis5 3 3" xfId="3444"/>
    <cellStyle name="60% - Énfasis5 3 4" xfId="3445"/>
    <cellStyle name="60% - Énfasis5 3 5" xfId="3446"/>
    <cellStyle name="60% - Énfasis5 3 6" xfId="3447"/>
    <cellStyle name="60% - Énfasis5 3 7" xfId="3448"/>
    <cellStyle name="60% - Énfasis5 3 8" xfId="3449"/>
    <cellStyle name="60% - Énfasis5 3 9" xfId="3450"/>
    <cellStyle name="60% - Énfasis5 4" xfId="3451"/>
    <cellStyle name="60% - Énfasis5 4 10" xfId="3452"/>
    <cellStyle name="60% - Énfasis5 4 11" xfId="3453"/>
    <cellStyle name="60% - Énfasis5 4 12" xfId="3454"/>
    <cellStyle name="60% - Énfasis5 4 13" xfId="3455"/>
    <cellStyle name="60% - Énfasis5 4 14" xfId="3456"/>
    <cellStyle name="60% - Énfasis5 4 2" xfId="3457"/>
    <cellStyle name="60% - Énfasis5 4 3" xfId="3458"/>
    <cellStyle name="60% - Énfasis5 4 4" xfId="3459"/>
    <cellStyle name="60% - Énfasis5 4 5" xfId="3460"/>
    <cellStyle name="60% - Énfasis5 4 6" xfId="3461"/>
    <cellStyle name="60% - Énfasis5 4 7" xfId="3462"/>
    <cellStyle name="60% - Énfasis5 4 8" xfId="3463"/>
    <cellStyle name="60% - Énfasis5 4 9" xfId="3464"/>
    <cellStyle name="60% - Énfasis5 5" xfId="3465"/>
    <cellStyle name="60% - Énfasis5 5 10" xfId="3466"/>
    <cellStyle name="60% - Énfasis5 5 11" xfId="3467"/>
    <cellStyle name="60% - Énfasis5 5 12" xfId="3468"/>
    <cellStyle name="60% - Énfasis5 5 13" xfId="3469"/>
    <cellStyle name="60% - Énfasis5 5 14" xfId="3470"/>
    <cellStyle name="60% - Énfasis5 5 2" xfId="3471"/>
    <cellStyle name="60% - Énfasis5 5 3" xfId="3472"/>
    <cellStyle name="60% - Énfasis5 5 4" xfId="3473"/>
    <cellStyle name="60% - Énfasis5 5 5" xfId="3474"/>
    <cellStyle name="60% - Énfasis5 5 6" xfId="3475"/>
    <cellStyle name="60% - Énfasis5 5 7" xfId="3476"/>
    <cellStyle name="60% - Énfasis5 5 8" xfId="3477"/>
    <cellStyle name="60% - Énfasis5 5 9" xfId="3478"/>
    <cellStyle name="60% - Énfasis5 6" xfId="3479"/>
    <cellStyle name="60% - Énfasis5 7" xfId="3480"/>
    <cellStyle name="60% - Énfasis5 8" xfId="8516"/>
    <cellStyle name="60% - Énfasis5 9" xfId="8517"/>
    <cellStyle name="60% - Énfasis6 10" xfId="8518"/>
    <cellStyle name="60% - Énfasis6 11" xfId="8519"/>
    <cellStyle name="60% - Énfasis6 12" xfId="8520"/>
    <cellStyle name="60% - Énfasis6 13" xfId="8521"/>
    <cellStyle name="60% - Énfasis6 14" xfId="8522"/>
    <cellStyle name="60% - Énfasis6 15" xfId="8523"/>
    <cellStyle name="60% - Énfasis6 16" xfId="8524"/>
    <cellStyle name="60% - Énfasis6 2" xfId="3481"/>
    <cellStyle name="60% - Énfasis6 2 10" xfId="3482"/>
    <cellStyle name="60% - Énfasis6 2 11" xfId="3483"/>
    <cellStyle name="60% - Énfasis6 2 12" xfId="3484"/>
    <cellStyle name="60% - Énfasis6 2 13" xfId="3485"/>
    <cellStyle name="60% - Énfasis6 2 14" xfId="3486"/>
    <cellStyle name="60% - Énfasis6 2 2" xfId="3487"/>
    <cellStyle name="60% - Énfasis6 2 3" xfId="3488"/>
    <cellStyle name="60% - Énfasis6 2 4" xfId="3489"/>
    <cellStyle name="60% - Énfasis6 2 5" xfId="3490"/>
    <cellStyle name="60% - Énfasis6 2 6" xfId="3491"/>
    <cellStyle name="60% - Énfasis6 2 7" xfId="3492"/>
    <cellStyle name="60% - Énfasis6 2 8" xfId="3493"/>
    <cellStyle name="60% - Énfasis6 2 9" xfId="3494"/>
    <cellStyle name="60% - Énfasis6 3" xfId="3495"/>
    <cellStyle name="60% - Énfasis6 3 10" xfId="3496"/>
    <cellStyle name="60% - Énfasis6 3 11" xfId="3497"/>
    <cellStyle name="60% - Énfasis6 3 12" xfId="3498"/>
    <cellStyle name="60% - Énfasis6 3 13" xfId="3499"/>
    <cellStyle name="60% - Énfasis6 3 14" xfId="3500"/>
    <cellStyle name="60% - Énfasis6 3 2" xfId="3501"/>
    <cellStyle name="60% - Énfasis6 3 3" xfId="3502"/>
    <cellStyle name="60% - Énfasis6 3 4" xfId="3503"/>
    <cellStyle name="60% - Énfasis6 3 5" xfId="3504"/>
    <cellStyle name="60% - Énfasis6 3 6" xfId="3505"/>
    <cellStyle name="60% - Énfasis6 3 7" xfId="3506"/>
    <cellStyle name="60% - Énfasis6 3 8" xfId="3507"/>
    <cellStyle name="60% - Énfasis6 3 9" xfId="3508"/>
    <cellStyle name="60% - Énfasis6 4" xfId="3509"/>
    <cellStyle name="60% - Énfasis6 4 10" xfId="3510"/>
    <cellStyle name="60% - Énfasis6 4 11" xfId="3511"/>
    <cellStyle name="60% - Énfasis6 4 12" xfId="3512"/>
    <cellStyle name="60% - Énfasis6 4 13" xfId="3513"/>
    <cellStyle name="60% - Énfasis6 4 14" xfId="3514"/>
    <cellStyle name="60% - Énfasis6 4 2" xfId="3515"/>
    <cellStyle name="60% - Énfasis6 4 3" xfId="3516"/>
    <cellStyle name="60% - Énfasis6 4 4" xfId="3517"/>
    <cellStyle name="60% - Énfasis6 4 5" xfId="3518"/>
    <cellStyle name="60% - Énfasis6 4 6" xfId="3519"/>
    <cellStyle name="60% - Énfasis6 4 7" xfId="3520"/>
    <cellStyle name="60% - Énfasis6 4 8" xfId="3521"/>
    <cellStyle name="60% - Énfasis6 4 9" xfId="3522"/>
    <cellStyle name="60% - Énfasis6 5" xfId="3523"/>
    <cellStyle name="60% - Énfasis6 5 10" xfId="3524"/>
    <cellStyle name="60% - Énfasis6 5 11" xfId="3525"/>
    <cellStyle name="60% - Énfasis6 5 12" xfId="3526"/>
    <cellStyle name="60% - Énfasis6 5 13" xfId="3527"/>
    <cellStyle name="60% - Énfasis6 5 14" xfId="3528"/>
    <cellStyle name="60% - Énfasis6 5 2" xfId="3529"/>
    <cellStyle name="60% - Énfasis6 5 3" xfId="3530"/>
    <cellStyle name="60% - Énfasis6 5 4" xfId="3531"/>
    <cellStyle name="60% - Énfasis6 5 5" xfId="3532"/>
    <cellStyle name="60% - Énfasis6 5 6" xfId="3533"/>
    <cellStyle name="60% - Énfasis6 5 7" xfId="3534"/>
    <cellStyle name="60% - Énfasis6 5 8" xfId="3535"/>
    <cellStyle name="60% - Énfasis6 5 9" xfId="3536"/>
    <cellStyle name="60% - Énfasis6 6" xfId="3537"/>
    <cellStyle name="60% - Énfasis6 7" xfId="3538"/>
    <cellStyle name="60% - Énfasis6 8" xfId="8525"/>
    <cellStyle name="60% - Énfasis6 9" xfId="8526"/>
    <cellStyle name="6mal" xfId="3539"/>
    <cellStyle name="9" xfId="3540"/>
    <cellStyle name="A3 297 x 420 mm" xfId="3541"/>
    <cellStyle name="A3 297 x 420 mm 2" xfId="3542"/>
    <cellStyle name="A3 297 x 420 mm 2 2" xfId="3543"/>
    <cellStyle name="A3 297 x 420 mm 3" xfId="3544"/>
    <cellStyle name="A3 297 x 420 mm 3 2" xfId="3545"/>
    <cellStyle name="aaa" xfId="3546"/>
    <cellStyle name="Accent1" xfId="3547"/>
    <cellStyle name="Accent1 2" xfId="3548"/>
    <cellStyle name="Accent1 2 10" xfId="8527"/>
    <cellStyle name="Accent1 2 11" xfId="8528"/>
    <cellStyle name="Accent1 2 12" xfId="8529"/>
    <cellStyle name="Accent1 2 13" xfId="8530"/>
    <cellStyle name="Accent1 2 14" xfId="8531"/>
    <cellStyle name="Accent1 2 15" xfId="8532"/>
    <cellStyle name="Accent1 2 2" xfId="8533"/>
    <cellStyle name="Accent1 2 3" xfId="8534"/>
    <cellStyle name="Accent1 2 4" xfId="8535"/>
    <cellStyle name="Accent1 2 5" xfId="8536"/>
    <cellStyle name="Accent1 2 6" xfId="8537"/>
    <cellStyle name="Accent1 2 7" xfId="8538"/>
    <cellStyle name="Accent1 2 8" xfId="8539"/>
    <cellStyle name="Accent1 2 9" xfId="8540"/>
    <cellStyle name="Accent1 3" xfId="8541"/>
    <cellStyle name="Accent2" xfId="3549"/>
    <cellStyle name="Accent2 2" xfId="3550"/>
    <cellStyle name="Accent2 2 10" xfId="8542"/>
    <cellStyle name="Accent2 2 11" xfId="8543"/>
    <cellStyle name="Accent2 2 12" xfId="8544"/>
    <cellStyle name="Accent2 2 13" xfId="8545"/>
    <cellStyle name="Accent2 2 14" xfId="8546"/>
    <cellStyle name="Accent2 2 15" xfId="8547"/>
    <cellStyle name="Accent2 2 2" xfId="8548"/>
    <cellStyle name="Accent2 2 3" xfId="8549"/>
    <cellStyle name="Accent2 2 4" xfId="8550"/>
    <cellStyle name="Accent2 2 5" xfId="8551"/>
    <cellStyle name="Accent2 2 6" xfId="8552"/>
    <cellStyle name="Accent2 2 7" xfId="8553"/>
    <cellStyle name="Accent2 2 8" xfId="8554"/>
    <cellStyle name="Accent2 2 9" xfId="8555"/>
    <cellStyle name="Accent3" xfId="3551"/>
    <cellStyle name="Accent3 2" xfId="3552"/>
    <cellStyle name="Accent3 2 10" xfId="8556"/>
    <cellStyle name="Accent3 2 11" xfId="8557"/>
    <cellStyle name="Accent3 2 12" xfId="8558"/>
    <cellStyle name="Accent3 2 13" xfId="8559"/>
    <cellStyle name="Accent3 2 14" xfId="8560"/>
    <cellStyle name="Accent3 2 15" xfId="8561"/>
    <cellStyle name="Accent3 2 2" xfId="8562"/>
    <cellStyle name="Accent3 2 3" xfId="8563"/>
    <cellStyle name="Accent3 2 4" xfId="8564"/>
    <cellStyle name="Accent3 2 5" xfId="8565"/>
    <cellStyle name="Accent3 2 6" xfId="8566"/>
    <cellStyle name="Accent3 2 7" xfId="8567"/>
    <cellStyle name="Accent3 2 8" xfId="8568"/>
    <cellStyle name="Accent3 2 9" xfId="8569"/>
    <cellStyle name="Accent4" xfId="3553"/>
    <cellStyle name="Accent4 2" xfId="3554"/>
    <cellStyle name="Accent4 2 10" xfId="8570"/>
    <cellStyle name="Accent4 2 11" xfId="8571"/>
    <cellStyle name="Accent4 2 12" xfId="8572"/>
    <cellStyle name="Accent4 2 13" xfId="8573"/>
    <cellStyle name="Accent4 2 14" xfId="8574"/>
    <cellStyle name="Accent4 2 15" xfId="8575"/>
    <cellStyle name="Accent4 2 2" xfId="8576"/>
    <cellStyle name="Accent4 2 3" xfId="8577"/>
    <cellStyle name="Accent4 2 4" xfId="8578"/>
    <cellStyle name="Accent4 2 5" xfId="8579"/>
    <cellStyle name="Accent4 2 6" xfId="8580"/>
    <cellStyle name="Accent4 2 7" xfId="8581"/>
    <cellStyle name="Accent4 2 8" xfId="8582"/>
    <cellStyle name="Accent4 2 9" xfId="8583"/>
    <cellStyle name="Accent4 3" xfId="8584"/>
    <cellStyle name="Accent5" xfId="3555"/>
    <cellStyle name="Accent5 2" xfId="3556"/>
    <cellStyle name="Accent5 2 10" xfId="8585"/>
    <cellStyle name="Accent5 2 11" xfId="8586"/>
    <cellStyle name="Accent5 2 12" xfId="8587"/>
    <cellStyle name="Accent5 2 13" xfId="8588"/>
    <cellStyle name="Accent5 2 14" xfId="8589"/>
    <cellStyle name="Accent5 2 15" xfId="8590"/>
    <cellStyle name="Accent5 2 2" xfId="8591"/>
    <cellStyle name="Accent5 2 3" xfId="8592"/>
    <cellStyle name="Accent5 2 4" xfId="8593"/>
    <cellStyle name="Accent5 2 5" xfId="8594"/>
    <cellStyle name="Accent5 2 6" xfId="8595"/>
    <cellStyle name="Accent5 2 7" xfId="8596"/>
    <cellStyle name="Accent5 2 8" xfId="8597"/>
    <cellStyle name="Accent5 2 9" xfId="8598"/>
    <cellStyle name="Accent6" xfId="3557"/>
    <cellStyle name="Accent6 2" xfId="3558"/>
    <cellStyle name="Accent6 2 10" xfId="8599"/>
    <cellStyle name="Accent6 2 11" xfId="8600"/>
    <cellStyle name="Accent6 2 12" xfId="8601"/>
    <cellStyle name="Accent6 2 13" xfId="8602"/>
    <cellStyle name="Accent6 2 14" xfId="8603"/>
    <cellStyle name="Accent6 2 15" xfId="8604"/>
    <cellStyle name="Accent6 2 2" xfId="8605"/>
    <cellStyle name="Accent6 2 3" xfId="8606"/>
    <cellStyle name="Accent6 2 4" xfId="8607"/>
    <cellStyle name="Accent6 2 5" xfId="8608"/>
    <cellStyle name="Accent6 2 6" xfId="8609"/>
    <cellStyle name="Accent6 2 7" xfId="8610"/>
    <cellStyle name="Accent6 2 8" xfId="8611"/>
    <cellStyle name="Accent6 2 9" xfId="8612"/>
    <cellStyle name="Actual Date" xfId="3559"/>
    <cellStyle name="Admin" xfId="3560"/>
    <cellStyle name="Advanced Medical Solutions Group plc (AIM:AMS) - Monthly Forward P/E (NTM)Style" xfId="3561"/>
    <cellStyle name="AFE" xfId="3562"/>
    <cellStyle name="Akcent 1" xfId="3563"/>
    <cellStyle name="Akcent 2" xfId="3564"/>
    <cellStyle name="Akcent 3" xfId="3565"/>
    <cellStyle name="Akcent 4" xfId="3566"/>
    <cellStyle name="Akcent 5" xfId="3567"/>
    <cellStyle name="Akcent 6" xfId="3568"/>
    <cellStyle name="Align Technology Inc. (NasdaqGS:ALGN) - Monthly Forward P/E (NTM)Style" xfId="3569"/>
    <cellStyle name="ANCLAS,REZONES Y SUS PARTES,DE FUNDICION,DE HIERRO O DE ACERO" xfId="3570"/>
    <cellStyle name="args.style" xfId="3571"/>
    <cellStyle name="Arial 10" xfId="3572"/>
    <cellStyle name="Arial 12" xfId="3573"/>
    <cellStyle name="ARIAL NARROW" xfId="3574"/>
    <cellStyle name="Arreg" xfId="3575"/>
    <cellStyle name="ÄÞ¸¶ [0]_±âÅ¸" xfId="3576"/>
    <cellStyle name="ÄÞ¸¶_±âÅ¸" xfId="3577"/>
    <cellStyle name="AttributionsStyle" xfId="3578"/>
    <cellStyle name="auf tausender" xfId="3579"/>
    <cellStyle name="Avertissement" xfId="3580"/>
    <cellStyle name="b Highlight 2 Line" xfId="3581"/>
    <cellStyle name="BackGround" xfId="3582"/>
    <cellStyle name="Bad" xfId="3583"/>
    <cellStyle name="Bad 2" xfId="3584"/>
    <cellStyle name="Bad 2 10" xfId="8613"/>
    <cellStyle name="Bad 2 11" xfId="8614"/>
    <cellStyle name="Bad 2 12" xfId="8615"/>
    <cellStyle name="Bad 2 13" xfId="8616"/>
    <cellStyle name="Bad 2 14" xfId="8617"/>
    <cellStyle name="Bad 2 15" xfId="8618"/>
    <cellStyle name="Bad 2 2" xfId="8619"/>
    <cellStyle name="Bad 2 3" xfId="8620"/>
    <cellStyle name="Bad 2 4" xfId="8621"/>
    <cellStyle name="Bad 2 5" xfId="8622"/>
    <cellStyle name="Bad 2 6" xfId="8623"/>
    <cellStyle name="Bad 2 7" xfId="8624"/>
    <cellStyle name="Bad 2 8" xfId="8625"/>
    <cellStyle name="Bad 2 9" xfId="8626"/>
    <cellStyle name="Banner" xfId="3585"/>
    <cellStyle name="BE Pickup Link" xfId="8627"/>
    <cellStyle name="Bidvest Group Ltd. (JSE:BVT) - Share PricingStyle" xfId="3586"/>
    <cellStyle name="BlackStrike" xfId="3587"/>
    <cellStyle name="BlackText" xfId="3588"/>
    <cellStyle name="blank" xfId="3589"/>
    <cellStyle name="Blank [$]" xfId="3590"/>
    <cellStyle name="Blank [,]" xfId="3591"/>
    <cellStyle name="Blank [1%]" xfId="3592"/>
    <cellStyle name="Blank [2%]" xfId="3593"/>
    <cellStyle name="blau" xfId="8628"/>
    <cellStyle name="blue" xfId="3594"/>
    <cellStyle name="BoldText" xfId="3595"/>
    <cellStyle name="Border Heavy" xfId="3596"/>
    <cellStyle name="Border Heavy 2" xfId="3597"/>
    <cellStyle name="Border Heavy 2 2" xfId="3598"/>
    <cellStyle name="Border Thin" xfId="3599"/>
    <cellStyle name="Border Thin 10" xfId="3600"/>
    <cellStyle name="Border Thin 11" xfId="3601"/>
    <cellStyle name="Border Thin 12" xfId="3602"/>
    <cellStyle name="Border Thin 13" xfId="3603"/>
    <cellStyle name="Border Thin 14" xfId="3604"/>
    <cellStyle name="Border Thin 2" xfId="3605"/>
    <cellStyle name="Border Thin 2 10" xfId="3606"/>
    <cellStyle name="Border Thin 2 11" xfId="3607"/>
    <cellStyle name="Border Thin 2 12" xfId="3608"/>
    <cellStyle name="Border Thin 2 13" xfId="3609"/>
    <cellStyle name="Border Thin 2 2" xfId="3610"/>
    <cellStyle name="Border Thin 2 3" xfId="3611"/>
    <cellStyle name="Border Thin 2 4" xfId="3612"/>
    <cellStyle name="Border Thin 2 5" xfId="3613"/>
    <cellStyle name="Border Thin 2 6" xfId="3614"/>
    <cellStyle name="Border Thin 2 7" xfId="3615"/>
    <cellStyle name="Border Thin 2 8" xfId="3616"/>
    <cellStyle name="Border Thin 2 9" xfId="3617"/>
    <cellStyle name="Border Thin 3" xfId="3618"/>
    <cellStyle name="Border Thin 4" xfId="3619"/>
    <cellStyle name="Border Thin 5" xfId="3620"/>
    <cellStyle name="Border Thin 6" xfId="3621"/>
    <cellStyle name="Border Thin 7" xfId="3622"/>
    <cellStyle name="Border Thin 8" xfId="3623"/>
    <cellStyle name="Border Thin 9" xfId="3624"/>
    <cellStyle name="BPS" xfId="3625"/>
    <cellStyle name="British Pound" xfId="3626"/>
    <cellStyle name="Buena 10" xfId="8629"/>
    <cellStyle name="Buena 11" xfId="8630"/>
    <cellStyle name="Buena 12" xfId="8631"/>
    <cellStyle name="Buena 13" xfId="8632"/>
    <cellStyle name="Buena 14" xfId="8633"/>
    <cellStyle name="Buena 15" xfId="8634"/>
    <cellStyle name="Buena 16" xfId="8635"/>
    <cellStyle name="Buena 2" xfId="3627"/>
    <cellStyle name="Buena 2 10" xfId="3628"/>
    <cellStyle name="Buena 2 11" xfId="3629"/>
    <cellStyle name="Buena 2 12" xfId="3630"/>
    <cellStyle name="Buena 2 13" xfId="3631"/>
    <cellStyle name="Buena 2 14" xfId="3632"/>
    <cellStyle name="Buena 2 2" xfId="3633"/>
    <cellStyle name="Buena 2 3" xfId="3634"/>
    <cellStyle name="Buena 2 4" xfId="3635"/>
    <cellStyle name="Buena 2 5" xfId="3636"/>
    <cellStyle name="Buena 2 6" xfId="3637"/>
    <cellStyle name="Buena 2 7" xfId="3638"/>
    <cellStyle name="Buena 2 8" xfId="3639"/>
    <cellStyle name="Buena 2 9" xfId="3640"/>
    <cellStyle name="Buena 3" xfId="3641"/>
    <cellStyle name="Buena 3 10" xfId="3642"/>
    <cellStyle name="Buena 3 11" xfId="3643"/>
    <cellStyle name="Buena 3 12" xfId="3644"/>
    <cellStyle name="Buena 3 13" xfId="3645"/>
    <cellStyle name="Buena 3 14" xfId="3646"/>
    <cellStyle name="Buena 3 2" xfId="3647"/>
    <cellStyle name="Buena 3 3" xfId="3648"/>
    <cellStyle name="Buena 3 4" xfId="3649"/>
    <cellStyle name="Buena 3 5" xfId="3650"/>
    <cellStyle name="Buena 3 6" xfId="3651"/>
    <cellStyle name="Buena 3 7" xfId="3652"/>
    <cellStyle name="Buena 3 8" xfId="3653"/>
    <cellStyle name="Buena 3 9" xfId="3654"/>
    <cellStyle name="Buena 4" xfId="3655"/>
    <cellStyle name="Buena 4 10" xfId="3656"/>
    <cellStyle name="Buena 4 11" xfId="3657"/>
    <cellStyle name="Buena 4 12" xfId="3658"/>
    <cellStyle name="Buena 4 13" xfId="3659"/>
    <cellStyle name="Buena 4 14" xfId="3660"/>
    <cellStyle name="Buena 4 2" xfId="3661"/>
    <cellStyle name="Buena 4 3" xfId="3662"/>
    <cellStyle name="Buena 4 4" xfId="3663"/>
    <cellStyle name="Buena 4 5" xfId="3664"/>
    <cellStyle name="Buena 4 6" xfId="3665"/>
    <cellStyle name="Buena 4 7" xfId="3666"/>
    <cellStyle name="Buena 4 8" xfId="3667"/>
    <cellStyle name="Buena 4 9" xfId="3668"/>
    <cellStyle name="Buena 5" xfId="3669"/>
    <cellStyle name="Buena 5 10" xfId="3670"/>
    <cellStyle name="Buena 5 11" xfId="3671"/>
    <cellStyle name="Buena 5 12" xfId="3672"/>
    <cellStyle name="Buena 5 13" xfId="3673"/>
    <cellStyle name="Buena 5 14" xfId="3674"/>
    <cellStyle name="Buena 5 2" xfId="3675"/>
    <cellStyle name="Buena 5 3" xfId="3676"/>
    <cellStyle name="Buena 5 4" xfId="3677"/>
    <cellStyle name="Buena 5 5" xfId="3678"/>
    <cellStyle name="Buena 5 6" xfId="3679"/>
    <cellStyle name="Buena 5 7" xfId="3680"/>
    <cellStyle name="Buena 5 8" xfId="3681"/>
    <cellStyle name="Buena 5 9" xfId="3682"/>
    <cellStyle name="Buena 6" xfId="3683"/>
    <cellStyle name="Buena 7" xfId="3684"/>
    <cellStyle name="Buena 8" xfId="8636"/>
    <cellStyle name="Buena 9" xfId="8637"/>
    <cellStyle name="BvDAddIn_Currency" xfId="3685"/>
    <cellStyle name="c Highlight 1 Line" xfId="3686"/>
    <cellStyle name="Ç¥ÁØ_¿ù°£¿ä¾àº¸°í" xfId="3687"/>
    <cellStyle name="Cabecera 1" xfId="8638"/>
    <cellStyle name="Cabecera 2" xfId="8639"/>
    <cellStyle name="Calc" xfId="3688"/>
    <cellStyle name="Calc %" xfId="3689"/>
    <cellStyle name="Calc alt" xfId="3690"/>
    <cellStyle name="CALC Amount" xfId="3691"/>
    <cellStyle name="CALC Amount [1]" xfId="3692"/>
    <cellStyle name="CALC Amount [2]" xfId="3693"/>
    <cellStyle name="CALC Amount Total" xfId="3694"/>
    <cellStyle name="CALC Amount Total [1]" xfId="3695"/>
    <cellStyle name="CALC Amount Total [2]" xfId="3696"/>
    <cellStyle name="CALC Currency" xfId="3697"/>
    <cellStyle name="Calc Currency (0)" xfId="8640"/>
    <cellStyle name="Calc Currency (2)" xfId="8641"/>
    <cellStyle name="CALC Currency [1]" xfId="3698"/>
    <cellStyle name="CALC Currency [2]" xfId="3699"/>
    <cellStyle name="CALC Currency Total" xfId="3700"/>
    <cellStyle name="CALC Currency Total [1]" xfId="3701"/>
    <cellStyle name="CALC Currency Total [2]" xfId="3702"/>
    <cellStyle name="CALC Date Long" xfId="3703"/>
    <cellStyle name="CALC Date Short" xfId="3704"/>
    <cellStyle name="CALC Percent" xfId="3705"/>
    <cellStyle name="Calc Percent (0)" xfId="8642"/>
    <cellStyle name="Calc Percent (1)" xfId="8643"/>
    <cellStyle name="Calc Percent (2)" xfId="8644"/>
    <cellStyle name="CALC Percent [1]" xfId="3706"/>
    <cellStyle name="CALC Percent [2]" xfId="3707"/>
    <cellStyle name="CALC Percent Total" xfId="3708"/>
    <cellStyle name="CALC Percent Total [1]" xfId="3709"/>
    <cellStyle name="CALC Percent Total [2]" xfId="3710"/>
    <cellStyle name="Calc Units (0)" xfId="8645"/>
    <cellStyle name="Calc Units (1)" xfId="8646"/>
    <cellStyle name="Calc Units (2)" xfId="8647"/>
    <cellStyle name="Calcul" xfId="3711"/>
    <cellStyle name="Calculation" xfId="3712"/>
    <cellStyle name="Calculation 2" xfId="3713"/>
    <cellStyle name="Calculation 2 10" xfId="8648"/>
    <cellStyle name="Calculation 2 11" xfId="8649"/>
    <cellStyle name="Calculation 2 12" xfId="8650"/>
    <cellStyle name="Calculation 2 13" xfId="8651"/>
    <cellStyle name="Calculation 2 14" xfId="8652"/>
    <cellStyle name="Calculation 2 15" xfId="8653"/>
    <cellStyle name="Calculation 2 2" xfId="8654"/>
    <cellStyle name="Calculation 2 3" xfId="8655"/>
    <cellStyle name="Calculation 2 4" xfId="8656"/>
    <cellStyle name="Calculation 2 5" xfId="8657"/>
    <cellStyle name="Calculation 2 6" xfId="8658"/>
    <cellStyle name="Calculation 2 7" xfId="8659"/>
    <cellStyle name="Calculation 2 8" xfId="8660"/>
    <cellStyle name="Calculation 2 9" xfId="8661"/>
    <cellStyle name="Calculation 3" xfId="3714"/>
    <cellStyle name="Cálculo 10" xfId="8662"/>
    <cellStyle name="Cálculo 11" xfId="8663"/>
    <cellStyle name="Cálculo 12" xfId="8664"/>
    <cellStyle name="Cálculo 13" xfId="8665"/>
    <cellStyle name="Cálculo 14" xfId="8666"/>
    <cellStyle name="Cálculo 15" xfId="8667"/>
    <cellStyle name="Cálculo 16" xfId="8668"/>
    <cellStyle name="Cálculo 2" xfId="3715"/>
    <cellStyle name="Cálculo 2 10" xfId="3716"/>
    <cellStyle name="Cálculo 2 10 2" xfId="3717"/>
    <cellStyle name="Cálculo 2 10 2 2" xfId="3718"/>
    <cellStyle name="Cálculo 2 11" xfId="3719"/>
    <cellStyle name="Cálculo 2 11 2" xfId="3720"/>
    <cellStyle name="Cálculo 2 11 2 2" xfId="3721"/>
    <cellStyle name="Cálculo 2 12" xfId="3722"/>
    <cellStyle name="Cálculo 2 12 2" xfId="3723"/>
    <cellStyle name="Cálculo 2 12 2 2" xfId="3724"/>
    <cellStyle name="Cálculo 2 13" xfId="3725"/>
    <cellStyle name="Cálculo 2 13 2" xfId="3726"/>
    <cellStyle name="Cálculo 2 13 2 2" xfId="3727"/>
    <cellStyle name="Cálculo 2 14" xfId="3728"/>
    <cellStyle name="Cálculo 2 14 2" xfId="3729"/>
    <cellStyle name="Cálculo 2 14 2 2" xfId="3730"/>
    <cellStyle name="Cálculo 2 15" xfId="3731"/>
    <cellStyle name="Cálculo 2 15 2" xfId="3732"/>
    <cellStyle name="Cálculo 2 2" xfId="3733"/>
    <cellStyle name="Cálculo 2 2 2" xfId="3734"/>
    <cellStyle name="Cálculo 2 2 2 2" xfId="3735"/>
    <cellStyle name="Cálculo 2 3" xfId="3736"/>
    <cellStyle name="Cálculo 2 3 2" xfId="3737"/>
    <cellStyle name="Cálculo 2 3 2 2" xfId="3738"/>
    <cellStyle name="Cálculo 2 4" xfId="3739"/>
    <cellStyle name="Cálculo 2 4 2" xfId="3740"/>
    <cellStyle name="Cálculo 2 4 2 2" xfId="3741"/>
    <cellStyle name="Cálculo 2 5" xfId="3742"/>
    <cellStyle name="Cálculo 2 5 2" xfId="3743"/>
    <cellStyle name="Cálculo 2 5 2 2" xfId="3744"/>
    <cellStyle name="Cálculo 2 6" xfId="3745"/>
    <cellStyle name="Cálculo 2 6 2" xfId="3746"/>
    <cellStyle name="Cálculo 2 6 2 2" xfId="3747"/>
    <cellStyle name="Cálculo 2 7" xfId="3748"/>
    <cellStyle name="Cálculo 2 7 2" xfId="3749"/>
    <cellStyle name="Cálculo 2 7 2 2" xfId="3750"/>
    <cellStyle name="Cálculo 2 8" xfId="3751"/>
    <cellStyle name="Cálculo 2 8 2" xfId="3752"/>
    <cellStyle name="Cálculo 2 8 2 2" xfId="3753"/>
    <cellStyle name="Cálculo 2 9" xfId="3754"/>
    <cellStyle name="Cálculo 2 9 2" xfId="3755"/>
    <cellStyle name="Cálculo 2 9 2 2" xfId="3756"/>
    <cellStyle name="Cálculo 3" xfId="3757"/>
    <cellStyle name="Cálculo 3 10" xfId="3758"/>
    <cellStyle name="Cálculo 3 10 2" xfId="3759"/>
    <cellStyle name="Cálculo 3 10 2 2" xfId="3760"/>
    <cellStyle name="Cálculo 3 11" xfId="3761"/>
    <cellStyle name="Cálculo 3 11 2" xfId="3762"/>
    <cellStyle name="Cálculo 3 11 2 2" xfId="3763"/>
    <cellStyle name="Cálculo 3 12" xfId="3764"/>
    <cellStyle name="Cálculo 3 12 2" xfId="3765"/>
    <cellStyle name="Cálculo 3 12 2 2" xfId="3766"/>
    <cellStyle name="Cálculo 3 13" xfId="3767"/>
    <cellStyle name="Cálculo 3 13 2" xfId="3768"/>
    <cellStyle name="Cálculo 3 13 2 2" xfId="3769"/>
    <cellStyle name="Cálculo 3 14" xfId="3770"/>
    <cellStyle name="Cálculo 3 14 2" xfId="3771"/>
    <cellStyle name="Cálculo 3 14 2 2" xfId="3772"/>
    <cellStyle name="Cálculo 3 15" xfId="3773"/>
    <cellStyle name="Cálculo 3 15 2" xfId="3774"/>
    <cellStyle name="Cálculo 3 2" xfId="3775"/>
    <cellStyle name="Cálculo 3 2 2" xfId="3776"/>
    <cellStyle name="Cálculo 3 2 2 2" xfId="3777"/>
    <cellStyle name="Cálculo 3 3" xfId="3778"/>
    <cellStyle name="Cálculo 3 3 2" xfId="3779"/>
    <cellStyle name="Cálculo 3 3 2 2" xfId="3780"/>
    <cellStyle name="Cálculo 3 4" xfId="3781"/>
    <cellStyle name="Cálculo 3 4 2" xfId="3782"/>
    <cellStyle name="Cálculo 3 4 2 2" xfId="3783"/>
    <cellStyle name="Cálculo 3 5" xfId="3784"/>
    <cellStyle name="Cálculo 3 5 2" xfId="3785"/>
    <cellStyle name="Cálculo 3 5 2 2" xfId="3786"/>
    <cellStyle name="Cálculo 3 6" xfId="3787"/>
    <cellStyle name="Cálculo 3 6 2" xfId="3788"/>
    <cellStyle name="Cálculo 3 6 2 2" xfId="3789"/>
    <cellStyle name="Cálculo 3 7" xfId="3790"/>
    <cellStyle name="Cálculo 3 7 2" xfId="3791"/>
    <cellStyle name="Cálculo 3 7 2 2" xfId="3792"/>
    <cellStyle name="Cálculo 3 8" xfId="3793"/>
    <cellStyle name="Cálculo 3 8 2" xfId="3794"/>
    <cellStyle name="Cálculo 3 8 2 2" xfId="3795"/>
    <cellStyle name="Cálculo 3 9" xfId="3796"/>
    <cellStyle name="Cálculo 3 9 2" xfId="3797"/>
    <cellStyle name="Cálculo 3 9 2 2" xfId="3798"/>
    <cellStyle name="Cálculo 4" xfId="3799"/>
    <cellStyle name="Cálculo 4 10" xfId="3800"/>
    <cellStyle name="Cálculo 4 10 2" xfId="3801"/>
    <cellStyle name="Cálculo 4 10 2 2" xfId="3802"/>
    <cellStyle name="Cálculo 4 11" xfId="3803"/>
    <cellStyle name="Cálculo 4 11 2" xfId="3804"/>
    <cellStyle name="Cálculo 4 11 2 2" xfId="3805"/>
    <cellStyle name="Cálculo 4 12" xfId="3806"/>
    <cellStyle name="Cálculo 4 12 2" xfId="3807"/>
    <cellStyle name="Cálculo 4 12 2 2" xfId="3808"/>
    <cellStyle name="Cálculo 4 13" xfId="3809"/>
    <cellStyle name="Cálculo 4 13 2" xfId="3810"/>
    <cellStyle name="Cálculo 4 13 2 2" xfId="3811"/>
    <cellStyle name="Cálculo 4 14" xfId="3812"/>
    <cellStyle name="Cálculo 4 14 2" xfId="3813"/>
    <cellStyle name="Cálculo 4 14 2 2" xfId="3814"/>
    <cellStyle name="Cálculo 4 15" xfId="3815"/>
    <cellStyle name="Cálculo 4 15 2" xfId="3816"/>
    <cellStyle name="Cálculo 4 2" xfId="3817"/>
    <cellStyle name="Cálculo 4 2 2" xfId="3818"/>
    <cellStyle name="Cálculo 4 2 2 2" xfId="3819"/>
    <cellStyle name="Cálculo 4 3" xfId="3820"/>
    <cellStyle name="Cálculo 4 3 2" xfId="3821"/>
    <cellStyle name="Cálculo 4 3 2 2" xfId="3822"/>
    <cellStyle name="Cálculo 4 4" xfId="3823"/>
    <cellStyle name="Cálculo 4 4 2" xfId="3824"/>
    <cellStyle name="Cálculo 4 4 2 2" xfId="3825"/>
    <cellStyle name="Cálculo 4 5" xfId="3826"/>
    <cellStyle name="Cálculo 4 5 2" xfId="3827"/>
    <cellStyle name="Cálculo 4 5 2 2" xfId="3828"/>
    <cellStyle name="Cálculo 4 6" xfId="3829"/>
    <cellStyle name="Cálculo 4 6 2" xfId="3830"/>
    <cellStyle name="Cálculo 4 6 2 2" xfId="3831"/>
    <cellStyle name="Cálculo 4 7" xfId="3832"/>
    <cellStyle name="Cálculo 4 7 2" xfId="3833"/>
    <cellStyle name="Cálculo 4 7 2 2" xfId="3834"/>
    <cellStyle name="Cálculo 4 8" xfId="3835"/>
    <cellStyle name="Cálculo 4 8 2" xfId="3836"/>
    <cellStyle name="Cálculo 4 8 2 2" xfId="3837"/>
    <cellStyle name="Cálculo 4 9" xfId="3838"/>
    <cellStyle name="Cálculo 4 9 2" xfId="3839"/>
    <cellStyle name="Cálculo 4 9 2 2" xfId="3840"/>
    <cellStyle name="Cálculo 5" xfId="3841"/>
    <cellStyle name="Cálculo 5 10" xfId="3842"/>
    <cellStyle name="Cálculo 5 10 2" xfId="3843"/>
    <cellStyle name="Cálculo 5 10 2 2" xfId="3844"/>
    <cellStyle name="Cálculo 5 11" xfId="3845"/>
    <cellStyle name="Cálculo 5 11 2" xfId="3846"/>
    <cellStyle name="Cálculo 5 11 2 2" xfId="3847"/>
    <cellStyle name="Cálculo 5 12" xfId="3848"/>
    <cellStyle name="Cálculo 5 12 2" xfId="3849"/>
    <cellStyle name="Cálculo 5 12 2 2" xfId="3850"/>
    <cellStyle name="Cálculo 5 13" xfId="3851"/>
    <cellStyle name="Cálculo 5 13 2" xfId="3852"/>
    <cellStyle name="Cálculo 5 13 2 2" xfId="3853"/>
    <cellStyle name="Cálculo 5 14" xfId="3854"/>
    <cellStyle name="Cálculo 5 14 2" xfId="3855"/>
    <cellStyle name="Cálculo 5 14 2 2" xfId="3856"/>
    <cellStyle name="Cálculo 5 15" xfId="3857"/>
    <cellStyle name="Cálculo 5 15 2" xfId="3858"/>
    <cellStyle name="Cálculo 5 2" xfId="3859"/>
    <cellStyle name="Cálculo 5 2 2" xfId="3860"/>
    <cellStyle name="Cálculo 5 2 2 2" xfId="3861"/>
    <cellStyle name="Cálculo 5 3" xfId="3862"/>
    <cellStyle name="Cálculo 5 3 2" xfId="3863"/>
    <cellStyle name="Cálculo 5 3 2 2" xfId="3864"/>
    <cellStyle name="Cálculo 5 4" xfId="3865"/>
    <cellStyle name="Cálculo 5 4 2" xfId="3866"/>
    <cellStyle name="Cálculo 5 4 2 2" xfId="3867"/>
    <cellStyle name="Cálculo 5 5" xfId="3868"/>
    <cellStyle name="Cálculo 5 5 2" xfId="3869"/>
    <cellStyle name="Cálculo 5 5 2 2" xfId="3870"/>
    <cellStyle name="Cálculo 5 6" xfId="3871"/>
    <cellStyle name="Cálculo 5 6 2" xfId="3872"/>
    <cellStyle name="Cálculo 5 6 2 2" xfId="3873"/>
    <cellStyle name="Cálculo 5 7" xfId="3874"/>
    <cellStyle name="Cálculo 5 7 2" xfId="3875"/>
    <cellStyle name="Cálculo 5 7 2 2" xfId="3876"/>
    <cellStyle name="Cálculo 5 8" xfId="3877"/>
    <cellStyle name="Cálculo 5 8 2" xfId="3878"/>
    <cellStyle name="Cálculo 5 8 2 2" xfId="3879"/>
    <cellStyle name="Cálculo 5 9" xfId="3880"/>
    <cellStyle name="Cálculo 5 9 2" xfId="3881"/>
    <cellStyle name="Cálculo 5 9 2 2" xfId="3882"/>
    <cellStyle name="Cálculo 6" xfId="3883"/>
    <cellStyle name="Cálculo 7" xfId="3884"/>
    <cellStyle name="Cálculo 8" xfId="8669"/>
    <cellStyle name="Cálculo 9" xfId="8670"/>
    <cellStyle name="Cancel" xfId="3885"/>
    <cellStyle name="Cancel 2" xfId="3886"/>
    <cellStyle name="Cancel 2 2" xfId="3887"/>
    <cellStyle name="Cancel 3" xfId="3888"/>
    <cellStyle name="Cancel 3 2" xfId="3889"/>
    <cellStyle name="Case" xfId="3890"/>
    <cellStyle name="category" xfId="3891"/>
    <cellStyle name="Celda de comprobación 10" xfId="8671"/>
    <cellStyle name="Celda de comprobación 11" xfId="8672"/>
    <cellStyle name="Celda de comprobación 12" xfId="8673"/>
    <cellStyle name="Celda de comprobación 13" xfId="8674"/>
    <cellStyle name="Celda de comprobación 14" xfId="8675"/>
    <cellStyle name="Celda de comprobación 15" xfId="8676"/>
    <cellStyle name="Celda de comprobación 16" xfId="8677"/>
    <cellStyle name="Celda de comprobación 2" xfId="3892"/>
    <cellStyle name="Celda de comprobación 2 10" xfId="3893"/>
    <cellStyle name="Celda de comprobación 2 11" xfId="3894"/>
    <cellStyle name="Celda de comprobación 2 12" xfId="3895"/>
    <cellStyle name="Celda de comprobación 2 13" xfId="3896"/>
    <cellStyle name="Celda de comprobación 2 14" xfId="3897"/>
    <cellStyle name="Celda de comprobación 2 15" xfId="3898"/>
    <cellStyle name="Celda de comprobación 2 2" xfId="3899"/>
    <cellStyle name="Celda de comprobación 2 3" xfId="3900"/>
    <cellStyle name="Celda de comprobación 2 4" xfId="3901"/>
    <cellStyle name="Celda de comprobación 2 5" xfId="3902"/>
    <cellStyle name="Celda de comprobación 2 6" xfId="3903"/>
    <cellStyle name="Celda de comprobación 2 7" xfId="3904"/>
    <cellStyle name="Celda de comprobación 2 8" xfId="3905"/>
    <cellStyle name="Celda de comprobación 2 9" xfId="3906"/>
    <cellStyle name="Celda de comprobación 3" xfId="3907"/>
    <cellStyle name="Celda de comprobación 3 10" xfId="3908"/>
    <cellStyle name="Celda de comprobación 3 11" xfId="3909"/>
    <cellStyle name="Celda de comprobación 3 12" xfId="3910"/>
    <cellStyle name="Celda de comprobación 3 13" xfId="3911"/>
    <cellStyle name="Celda de comprobación 3 14" xfId="3912"/>
    <cellStyle name="Celda de comprobación 3 2" xfId="3913"/>
    <cellStyle name="Celda de comprobación 3 3" xfId="3914"/>
    <cellStyle name="Celda de comprobación 3 4" xfId="3915"/>
    <cellStyle name="Celda de comprobación 3 5" xfId="3916"/>
    <cellStyle name="Celda de comprobación 3 6" xfId="3917"/>
    <cellStyle name="Celda de comprobación 3 7" xfId="3918"/>
    <cellStyle name="Celda de comprobación 3 8" xfId="3919"/>
    <cellStyle name="Celda de comprobación 3 9" xfId="3920"/>
    <cellStyle name="Celda de comprobación 4" xfId="3921"/>
    <cellStyle name="Celda de comprobación 4 10" xfId="3922"/>
    <cellStyle name="Celda de comprobación 4 11" xfId="3923"/>
    <cellStyle name="Celda de comprobación 4 12" xfId="3924"/>
    <cellStyle name="Celda de comprobación 4 13" xfId="3925"/>
    <cellStyle name="Celda de comprobación 4 14" xfId="3926"/>
    <cellStyle name="Celda de comprobación 4 2" xfId="3927"/>
    <cellStyle name="Celda de comprobación 4 3" xfId="3928"/>
    <cellStyle name="Celda de comprobación 4 4" xfId="3929"/>
    <cellStyle name="Celda de comprobación 4 5" xfId="3930"/>
    <cellStyle name="Celda de comprobación 4 6" xfId="3931"/>
    <cellStyle name="Celda de comprobación 4 7" xfId="3932"/>
    <cellStyle name="Celda de comprobación 4 8" xfId="3933"/>
    <cellStyle name="Celda de comprobación 4 9" xfId="3934"/>
    <cellStyle name="Celda de comprobación 5" xfId="3935"/>
    <cellStyle name="Celda de comprobación 5 10" xfId="3936"/>
    <cellStyle name="Celda de comprobación 5 11" xfId="3937"/>
    <cellStyle name="Celda de comprobación 5 12" xfId="3938"/>
    <cellStyle name="Celda de comprobación 5 13" xfId="3939"/>
    <cellStyle name="Celda de comprobación 5 14" xfId="3940"/>
    <cellStyle name="Celda de comprobación 5 2" xfId="3941"/>
    <cellStyle name="Celda de comprobación 5 3" xfId="3942"/>
    <cellStyle name="Celda de comprobación 5 4" xfId="3943"/>
    <cellStyle name="Celda de comprobación 5 5" xfId="3944"/>
    <cellStyle name="Celda de comprobación 5 6" xfId="3945"/>
    <cellStyle name="Celda de comprobación 5 7" xfId="3946"/>
    <cellStyle name="Celda de comprobación 5 8" xfId="3947"/>
    <cellStyle name="Celda de comprobación 5 9" xfId="3948"/>
    <cellStyle name="Celda de comprobación 6" xfId="3949"/>
    <cellStyle name="Celda de comprobación 7" xfId="3950"/>
    <cellStyle name="Celda de comprobación 8" xfId="8678"/>
    <cellStyle name="Celda de comprobación 9" xfId="8679"/>
    <cellStyle name="Celda vinculada 10" xfId="8680"/>
    <cellStyle name="Celda vinculada 11" xfId="8681"/>
    <cellStyle name="Celda vinculada 12" xfId="8682"/>
    <cellStyle name="Celda vinculada 13" xfId="8683"/>
    <cellStyle name="Celda vinculada 14" xfId="8684"/>
    <cellStyle name="Celda vinculada 15" xfId="8685"/>
    <cellStyle name="Celda vinculada 16" xfId="8686"/>
    <cellStyle name="Celda vinculada 2" xfId="3951"/>
    <cellStyle name="Celda vinculada 2 10" xfId="3952"/>
    <cellStyle name="Celda vinculada 2 11" xfId="3953"/>
    <cellStyle name="Celda vinculada 2 12" xfId="3954"/>
    <cellStyle name="Celda vinculada 2 13" xfId="3955"/>
    <cellStyle name="Celda vinculada 2 14" xfId="3956"/>
    <cellStyle name="Celda vinculada 2 2" xfId="3957"/>
    <cellStyle name="Celda vinculada 2 3" xfId="3958"/>
    <cellStyle name="Celda vinculada 2 4" xfId="3959"/>
    <cellStyle name="Celda vinculada 2 5" xfId="3960"/>
    <cellStyle name="Celda vinculada 2 6" xfId="3961"/>
    <cellStyle name="Celda vinculada 2 7" xfId="3962"/>
    <cellStyle name="Celda vinculada 2 8" xfId="3963"/>
    <cellStyle name="Celda vinculada 2 9" xfId="3964"/>
    <cellStyle name="Celda vinculada 3" xfId="3965"/>
    <cellStyle name="Celda vinculada 3 10" xfId="3966"/>
    <cellStyle name="Celda vinculada 3 11" xfId="3967"/>
    <cellStyle name="Celda vinculada 3 12" xfId="3968"/>
    <cellStyle name="Celda vinculada 3 13" xfId="3969"/>
    <cellStyle name="Celda vinculada 3 14" xfId="3970"/>
    <cellStyle name="Celda vinculada 3 2" xfId="3971"/>
    <cellStyle name="Celda vinculada 3 3" xfId="3972"/>
    <cellStyle name="Celda vinculada 3 4" xfId="3973"/>
    <cellStyle name="Celda vinculada 3 5" xfId="3974"/>
    <cellStyle name="Celda vinculada 3 6" xfId="3975"/>
    <cellStyle name="Celda vinculada 3 7" xfId="3976"/>
    <cellStyle name="Celda vinculada 3 8" xfId="3977"/>
    <cellStyle name="Celda vinculada 3 9" xfId="3978"/>
    <cellStyle name="Celda vinculada 4" xfId="3979"/>
    <cellStyle name="Celda vinculada 4 10" xfId="3980"/>
    <cellStyle name="Celda vinculada 4 11" xfId="3981"/>
    <cellStyle name="Celda vinculada 4 12" xfId="3982"/>
    <cellStyle name="Celda vinculada 4 13" xfId="3983"/>
    <cellStyle name="Celda vinculada 4 14" xfId="3984"/>
    <cellStyle name="Celda vinculada 4 2" xfId="3985"/>
    <cellStyle name="Celda vinculada 4 3" xfId="3986"/>
    <cellStyle name="Celda vinculada 4 4" xfId="3987"/>
    <cellStyle name="Celda vinculada 4 5" xfId="3988"/>
    <cellStyle name="Celda vinculada 4 6" xfId="3989"/>
    <cellStyle name="Celda vinculada 4 7" xfId="3990"/>
    <cellStyle name="Celda vinculada 4 8" xfId="3991"/>
    <cellStyle name="Celda vinculada 4 9" xfId="3992"/>
    <cellStyle name="Celda vinculada 5" xfId="3993"/>
    <cellStyle name="Celda vinculada 5 10" xfId="3994"/>
    <cellStyle name="Celda vinculada 5 11" xfId="3995"/>
    <cellStyle name="Celda vinculada 5 12" xfId="3996"/>
    <cellStyle name="Celda vinculada 5 13" xfId="3997"/>
    <cellStyle name="Celda vinculada 5 14" xfId="3998"/>
    <cellStyle name="Celda vinculada 5 2" xfId="3999"/>
    <cellStyle name="Celda vinculada 5 3" xfId="4000"/>
    <cellStyle name="Celda vinculada 5 4" xfId="4001"/>
    <cellStyle name="Celda vinculada 5 5" xfId="4002"/>
    <cellStyle name="Celda vinculada 5 6" xfId="4003"/>
    <cellStyle name="Celda vinculada 5 7" xfId="4004"/>
    <cellStyle name="Celda vinculada 5 8" xfId="4005"/>
    <cellStyle name="Celda vinculada 5 9" xfId="4006"/>
    <cellStyle name="Celda vinculada 6" xfId="4007"/>
    <cellStyle name="Celda vinculada 7" xfId="4008"/>
    <cellStyle name="Celda vinculada 8" xfId="8687"/>
    <cellStyle name="Celda vinculada 9" xfId="8688"/>
    <cellStyle name="Cellule liée" xfId="4009"/>
    <cellStyle name="Centered Heading" xfId="4010"/>
    <cellStyle name="ChartingText" xfId="4011"/>
    <cellStyle name="Check Cell" xfId="4012"/>
    <cellStyle name="Check Cell 2" xfId="4013"/>
    <cellStyle name="Check Cell 2 10" xfId="8689"/>
    <cellStyle name="Check Cell 2 11" xfId="8690"/>
    <cellStyle name="Check Cell 2 12" xfId="8691"/>
    <cellStyle name="Check Cell 2 13" xfId="8692"/>
    <cellStyle name="Check Cell 2 14" xfId="8693"/>
    <cellStyle name="Check Cell 2 15" xfId="8694"/>
    <cellStyle name="Check Cell 2 2" xfId="8695"/>
    <cellStyle name="Check Cell 2 3" xfId="8696"/>
    <cellStyle name="Check Cell 2 4" xfId="8697"/>
    <cellStyle name="Check Cell 2 5" xfId="8698"/>
    <cellStyle name="Check Cell 2 6" xfId="8699"/>
    <cellStyle name="Check Cell 2 7" xfId="8700"/>
    <cellStyle name="Check Cell 2 8" xfId="8701"/>
    <cellStyle name="Check Cell 2 9" xfId="8702"/>
    <cellStyle name="Check Cell 3" xfId="4014"/>
    <cellStyle name="CHPAboveAverage" xfId="4015"/>
    <cellStyle name="CHPBelowAverage" xfId="4016"/>
    <cellStyle name="CHPBottom" xfId="4017"/>
    <cellStyle name="CHPTop" xfId="4018"/>
    <cellStyle name="Churn Rate" xfId="4019"/>
    <cellStyle name="Coloplast A/S (CPSE:COLO B) - Monthly Forward P/E (NTM)Style" xfId="4020"/>
    <cellStyle name="Column Headings" xfId="4021"/>
    <cellStyle name="column1Big" xfId="4022"/>
    <cellStyle name="column1Date" xfId="4023"/>
    <cellStyle name="ColumnHeaderNormal" xfId="4024"/>
    <cellStyle name="Coma1" xfId="4025"/>
    <cellStyle name="ComicSansMS8" xfId="8703"/>
    <cellStyle name="Comma  - Style1" xfId="4026"/>
    <cellStyle name="Comma  - Style2" xfId="4027"/>
    <cellStyle name="Comma  - Style3" xfId="4028"/>
    <cellStyle name="Comma  - Style4" xfId="4029"/>
    <cellStyle name="Comma  - Style5" xfId="4030"/>
    <cellStyle name="Comma  - Style6" xfId="4031"/>
    <cellStyle name="Comma  - Style7" xfId="4032"/>
    <cellStyle name="Comma  - Style8" xfId="4033"/>
    <cellStyle name="Comma [00]" xfId="8704"/>
    <cellStyle name="comma [1]" xfId="4034"/>
    <cellStyle name="Comma [2]" xfId="4035"/>
    <cellStyle name="Comma [3]" xfId="4036"/>
    <cellStyle name="Comma 0" xfId="4037"/>
    <cellStyle name="Comma 0*" xfId="4038"/>
    <cellStyle name="Comma 0.0" xfId="4039"/>
    <cellStyle name="Comma 0.00" xfId="4040"/>
    <cellStyle name="Comma 0.000" xfId="4041"/>
    <cellStyle name="Comma 13" xfId="4042"/>
    <cellStyle name="Comma 2" xfId="4043"/>
    <cellStyle name="Comma 2 2" xfId="4044"/>
    <cellStyle name="Comma 3" xfId="4045"/>
    <cellStyle name="Comma 4" xfId="4046"/>
    <cellStyle name="Comma 5" xfId="4047"/>
    <cellStyle name="Comma 5 2" xfId="4048"/>
    <cellStyle name="Comma 6" xfId="4049"/>
    <cellStyle name="Comma Enter" xfId="4050"/>
    <cellStyle name="Comma Output" xfId="4051"/>
    <cellStyle name="Comma, 1 dec" xfId="4052"/>
    <cellStyle name="Comma.00" xfId="8705"/>
    <cellStyle name="Comma.1" xfId="4053"/>
    <cellStyle name="Comma.2" xfId="4054"/>
    <cellStyle name="Comma_Corredora de la Bolsa AT 2003(MIO)" xfId="8706"/>
    <cellStyle name="Comma0" xfId="4055"/>
    <cellStyle name="Comma0 - Modelo1" xfId="4056"/>
    <cellStyle name="Comma0 - Style1" xfId="4057"/>
    <cellStyle name="Comma0 2" xfId="4058"/>
    <cellStyle name="Comma0 3" xfId="4059"/>
    <cellStyle name="Comma-1" xfId="4060"/>
    <cellStyle name="Comma1 - Modelo2" xfId="4061"/>
    <cellStyle name="Comma1 - Style2" xfId="4062"/>
    <cellStyle name="Commentaire" xfId="4063"/>
    <cellStyle name="Comments" xfId="4064"/>
    <cellStyle name="Commodity" xfId="4065"/>
    <cellStyle name="Company Name" xfId="4066"/>
    <cellStyle name="Control" xfId="4067"/>
    <cellStyle name="Control Check" xfId="4068"/>
    <cellStyle name="ControlFormular" xfId="4069"/>
    <cellStyle name="Copied_Input" xfId="4070"/>
    <cellStyle name="Cover Date" xfId="4071"/>
    <cellStyle name="Cover Subtitle" xfId="4072"/>
    <cellStyle name="Cover Title" xfId="4073"/>
    <cellStyle name="CR Bard Inc. (NYSE:BCR) - Monthly Forward P/E (NTM)Style" xfId="4074"/>
    <cellStyle name="Currency [0] _dat" xfId="4075"/>
    <cellStyle name="Currency [1]" xfId="4076"/>
    <cellStyle name="Currency [2]" xfId="4077"/>
    <cellStyle name="Currency [3]" xfId="4078"/>
    <cellStyle name="Currency 0" xfId="4079"/>
    <cellStyle name="Currency 0.0" xfId="4080"/>
    <cellStyle name="Currency 0.00" xfId="4081"/>
    <cellStyle name="Currency 0.000" xfId="4082"/>
    <cellStyle name="Currency 2" xfId="4083"/>
    <cellStyle name="Currency 2 2" xfId="4084"/>
    <cellStyle name="Currency 2 3" xfId="4085"/>
    <cellStyle name="Currency.00" xfId="8707"/>
    <cellStyle name="Currency.1" xfId="4086"/>
    <cellStyle name="Currency.2" xfId="4087"/>
    <cellStyle name="Currency0" xfId="4088"/>
    <cellStyle name="Currency0 2" xfId="4089"/>
    <cellStyle name="Currency0 3" xfId="4090"/>
    <cellStyle name="Currsmall" xfId="4091"/>
    <cellStyle name="CustomStyle1" xfId="4092"/>
    <cellStyle name="CustomStyle10" xfId="4093"/>
    <cellStyle name="CustomStyle11" xfId="4094"/>
    <cellStyle name="CustomStyle12" xfId="4095"/>
    <cellStyle name="CustomStyle13" xfId="4096"/>
    <cellStyle name="CustomStyle14" xfId="4097"/>
    <cellStyle name="CustomStyle15" xfId="4098"/>
    <cellStyle name="CustomStyle16" xfId="4099"/>
    <cellStyle name="CustomStyle17" xfId="4100"/>
    <cellStyle name="CustomStyle18" xfId="4101"/>
    <cellStyle name="CustomStyle19" xfId="4102"/>
    <cellStyle name="CustomStyle2" xfId="4103"/>
    <cellStyle name="CustomStyle20" xfId="4104"/>
    <cellStyle name="CustomStyle21" xfId="4105"/>
    <cellStyle name="CustomStyle22" xfId="4106"/>
    <cellStyle name="CustomStyle23" xfId="4107"/>
    <cellStyle name="CustomStyle24" xfId="4108"/>
    <cellStyle name="CustomStyle25" xfId="4109"/>
    <cellStyle name="CustomStyle26" xfId="4110"/>
    <cellStyle name="CustomStyle27" xfId="4111"/>
    <cellStyle name="CustomStyle28" xfId="4112"/>
    <cellStyle name="CustomStyle29" xfId="4113"/>
    <cellStyle name="CustomStyle3" xfId="4114"/>
    <cellStyle name="CustomStyle30" xfId="4115"/>
    <cellStyle name="CustomStyle31" xfId="4116"/>
    <cellStyle name="CustomStyle32" xfId="4117"/>
    <cellStyle name="CustomStyle33" xfId="4118"/>
    <cellStyle name="CustomStyle34" xfId="4119"/>
    <cellStyle name="CustomStyle35" xfId="4120"/>
    <cellStyle name="CustomStyle36" xfId="4121"/>
    <cellStyle name="CustomStyle37" xfId="4122"/>
    <cellStyle name="CustomStyle38" xfId="4123"/>
    <cellStyle name="CustomStyle39" xfId="4124"/>
    <cellStyle name="CustomStyle4" xfId="4125"/>
    <cellStyle name="CustomStyle40" xfId="4126"/>
    <cellStyle name="CustomStyle41" xfId="4127"/>
    <cellStyle name="CustomStyle42" xfId="4128"/>
    <cellStyle name="CustomStyle43" xfId="4129"/>
    <cellStyle name="CustomStyle44" xfId="4130"/>
    <cellStyle name="CustomStyle46" xfId="4131"/>
    <cellStyle name="CustomStyle47" xfId="4132"/>
    <cellStyle name="CustomStyle5" xfId="4133"/>
    <cellStyle name="CustomStyle6" xfId="4134"/>
    <cellStyle name="CustomStyle7" xfId="4135"/>
    <cellStyle name="CustomStyle8" xfId="4136"/>
    <cellStyle name="CustomStyle9" xfId="4137"/>
    <cellStyle name="Cyan_Leafe" xfId="4138"/>
    <cellStyle name="d Highlight 4" xfId="4139"/>
    <cellStyle name="D_Lanvin BP Roth croissance 03 en 04 " xfId="4140"/>
    <cellStyle name="Dane wejściowe" xfId="4141"/>
    <cellStyle name="Dane wyjściowe" xfId="4142"/>
    <cellStyle name="DATA Amount" xfId="4143"/>
    <cellStyle name="DATA Amount [1]" xfId="4144"/>
    <cellStyle name="DATA Amount [2]" xfId="4145"/>
    <cellStyle name="DATA Currency" xfId="4146"/>
    <cellStyle name="DATA Currency [1]" xfId="4147"/>
    <cellStyle name="DATA Currency [2]" xfId="4148"/>
    <cellStyle name="DATA Currency_DTModelTemplate.001.0011" xfId="4149"/>
    <cellStyle name="DATA Date Long" xfId="4150"/>
    <cellStyle name="DATA Date Short" xfId="4151"/>
    <cellStyle name="Data Link" xfId="4152"/>
    <cellStyle name="DATA List" xfId="4153"/>
    <cellStyle name="DATA Memo" xfId="4154"/>
    <cellStyle name="DATA Percent" xfId="4155"/>
    <cellStyle name="DATA Percent [1]" xfId="4156"/>
    <cellStyle name="DATA Percent [2]" xfId="4157"/>
    <cellStyle name="DATA Text" xfId="4158"/>
    <cellStyle name="DATA Version" xfId="4159"/>
    <cellStyle name="Data_Calculation" xfId="4160"/>
    <cellStyle name="Date" xfId="4161"/>
    <cellStyle name="Date [dmy]" xfId="8708"/>
    <cellStyle name="Date [D-M-Y]" xfId="4162"/>
    <cellStyle name="Date [mmm-yy]" xfId="4163"/>
    <cellStyle name="Date [my]" xfId="8709"/>
    <cellStyle name="Date [M-Y]" xfId="4164"/>
    <cellStyle name="Date [y]" xfId="8710"/>
    <cellStyle name="Date Aligned" xfId="4165"/>
    <cellStyle name="Date_01 - Home" xfId="4166"/>
    <cellStyle name="Datum" xfId="4167"/>
    <cellStyle name="DblLineDollarAcct" xfId="4168"/>
    <cellStyle name="DblLinePercent" xfId="4169"/>
    <cellStyle name="Decimal1" xfId="4170"/>
    <cellStyle name="Decimal2" xfId="4171"/>
    <cellStyle name="Delete" xfId="8711"/>
    <cellStyle name="Delete 2" xfId="8712"/>
    <cellStyle name="Delete 2 2" xfId="8713"/>
    <cellStyle name="Delete 3" xfId="8714"/>
    <cellStyle name="DENTSPLY International Inc. (NasdaqGS:XRAY) - Monthly Forward P/E (NTM)Style" xfId="4172"/>
    <cellStyle name="Dezimal [0]_revenue" xfId="4173"/>
    <cellStyle name="Dezimal_airt-rev" xfId="4174"/>
    <cellStyle name="Dia" xfId="4175"/>
    <cellStyle name="Dia 2" xfId="4176"/>
    <cellStyle name="Dia 3" xfId="4177"/>
    <cellStyle name="Diseño" xfId="4178"/>
    <cellStyle name="Dobre" xfId="4179"/>
    <cellStyle name="dollar" xfId="4180"/>
    <cellStyle name="DollarAccounting" xfId="4181"/>
    <cellStyle name="Dollars" xfId="4182"/>
    <cellStyle name="Dotted Line" xfId="4183"/>
    <cellStyle name="Double Accounting" xfId="4184"/>
    <cellStyle name="Download" xfId="4185"/>
    <cellStyle name="Download 2" xfId="4186"/>
    <cellStyle name="DropDown" xfId="4187"/>
    <cellStyle name="Dziesietny [0]_980708MH Wymiarowanie MSC" xfId="4188"/>
    <cellStyle name="Dziesiêtny [0]_Arkusz1" xfId="4189"/>
    <cellStyle name="Dziesietny [0]_Arkusz1_First" xfId="4190"/>
    <cellStyle name="Dziesiêtny [0]_Arkusz1_First" xfId="4191"/>
    <cellStyle name="Dziesietny [0]_Balance Sheet" xfId="4192"/>
    <cellStyle name="Dziesiêtny [0]_DANE" xfId="4193"/>
    <cellStyle name="Dziesietny [0]_Dimensioning (2)" xfId="4194"/>
    <cellStyle name="Dziesiêtny [0]_LSum" xfId="4195"/>
    <cellStyle name="Dziesietny [0]_Modul1" xfId="4196"/>
    <cellStyle name="Dziesiêtny [0]_OBROTY" xfId="4197"/>
    <cellStyle name="Dziesietny [0]_PLDT" xfId="4198"/>
    <cellStyle name="Dziesiêtny [0]_PvSalda (2)" xfId="4199"/>
    <cellStyle name="Dziesietny [0]_Regina64-models" xfId="4200"/>
    <cellStyle name="Dziesiêtny [0]_Sheet1" xfId="4201"/>
    <cellStyle name="Dziesietny [0]_Sheet1_Arkusz1" xfId="4202"/>
    <cellStyle name="Dziesiêtny [0]_Sheet1_LSum" xfId="4203"/>
    <cellStyle name="Dziesietny [0]_Sheet1_Opex1" xfId="4204"/>
    <cellStyle name="Dziesiêtny [0]_Sheet1_Szefowie New" xfId="4205"/>
    <cellStyle name="Dziesietny [0]_Sheet1_Szefowie New (2)" xfId="4206"/>
    <cellStyle name="Dziesiêtny [0]_Sheet1_Szefowie New (2)" xfId="4207"/>
    <cellStyle name="Dziesietny [0]_Sheet1_Szefowie New (2)_IDEA_analizy_odchylen" xfId="4208"/>
    <cellStyle name="Dziesiêtny [0]_Sheet1_Szefowie New (2)_IDEA_analizy_odchylen" xfId="4209"/>
    <cellStyle name="Dziesietny [0]_SUBS-dcs2000" xfId="4210"/>
    <cellStyle name="Dziesiêtny [0]_Szefowie New" xfId="4211"/>
    <cellStyle name="Dziesietny [0]_Szefowie New_1" xfId="4212"/>
    <cellStyle name="Dziesietny_980708MH Wymiarowanie MSC" xfId="4213"/>
    <cellStyle name="Dziesiêtny_Arkusz1" xfId="4214"/>
    <cellStyle name="Dziesietny_Balance Sheet" xfId="4215"/>
    <cellStyle name="Dziesiêtny_DANE" xfId="4216"/>
    <cellStyle name="Dziesietny_Dimensioning (2)" xfId="4217"/>
    <cellStyle name="Dziesiêtny_Inwest" xfId="4218"/>
    <cellStyle name="Dziesietny_Modul1" xfId="4219"/>
    <cellStyle name="Dziesiêtny_OBROTY" xfId="4220"/>
    <cellStyle name="Dziesietny_PLDT" xfId="4221"/>
    <cellStyle name="Dziesiêtny_PvSalda (2)" xfId="4222"/>
    <cellStyle name="Dziesietny_Regina64-models" xfId="4223"/>
    <cellStyle name="Dziesiêtny_Sheet1" xfId="4224"/>
    <cellStyle name="Dziesietny_Sheet1_Arkusz1" xfId="4225"/>
    <cellStyle name="Dziesiêtny_Sheet1_LSum" xfId="4226"/>
    <cellStyle name="Dziesietny_Sheet1_Opex1" xfId="4227"/>
    <cellStyle name="Dziesiêtny_Sheet1_Szefowie New" xfId="4228"/>
    <cellStyle name="Dziesietny_Sheet1_Szefowie New (2)" xfId="4229"/>
    <cellStyle name="Dziesiêtny_Sheet1_Szefowie New (2)" xfId="4230"/>
    <cellStyle name="Dziesietny_Sheet1_Szefowie New (2)_IDEA_analizy_odchylen" xfId="4231"/>
    <cellStyle name="Dziesiêtny_Sheet1_Szefowie New (2)_IDEA_analizy_odchylen" xfId="4232"/>
    <cellStyle name="Dziesietny_SUBS-dcs2000" xfId="4233"/>
    <cellStyle name="Dziesiêtny_Szefowie New" xfId="4234"/>
    <cellStyle name="Dziesietny_Szefowie New_1" xfId="4235"/>
    <cellStyle name="e Highlight 3" xfId="4236"/>
    <cellStyle name="Encabez1" xfId="4237"/>
    <cellStyle name="Encabez1 2" xfId="4238"/>
    <cellStyle name="Encabez1 3" xfId="4239"/>
    <cellStyle name="Encabez2" xfId="4240"/>
    <cellStyle name="Encabez2 2" xfId="4241"/>
    <cellStyle name="Encabez2 3" xfId="4242"/>
    <cellStyle name="Encabezado 1" xfId="4243"/>
    <cellStyle name="Encabezado 2" xfId="4244"/>
    <cellStyle name="Encabezado 4 10" xfId="8715"/>
    <cellStyle name="Encabezado 4 11" xfId="8716"/>
    <cellStyle name="Encabezado 4 12" xfId="8717"/>
    <cellStyle name="Encabezado 4 13" xfId="8718"/>
    <cellStyle name="Encabezado 4 14" xfId="8719"/>
    <cellStyle name="Encabezado 4 15" xfId="8720"/>
    <cellStyle name="Encabezado 4 16" xfId="8721"/>
    <cellStyle name="Encabezado 4 2" xfId="4245"/>
    <cellStyle name="Encabezado 4 2 10" xfId="4246"/>
    <cellStyle name="Encabezado 4 2 11" xfId="4247"/>
    <cellStyle name="Encabezado 4 2 12" xfId="4248"/>
    <cellStyle name="Encabezado 4 2 13" xfId="4249"/>
    <cellStyle name="Encabezado 4 2 14" xfId="4250"/>
    <cellStyle name="Encabezado 4 2 2" xfId="4251"/>
    <cellStyle name="Encabezado 4 2 3" xfId="4252"/>
    <cellStyle name="Encabezado 4 2 4" xfId="4253"/>
    <cellStyle name="Encabezado 4 2 5" xfId="4254"/>
    <cellStyle name="Encabezado 4 2 6" xfId="4255"/>
    <cellStyle name="Encabezado 4 2 7" xfId="4256"/>
    <cellStyle name="Encabezado 4 2 8" xfId="4257"/>
    <cellStyle name="Encabezado 4 2 9" xfId="4258"/>
    <cellStyle name="Encabezado 4 3" xfId="4259"/>
    <cellStyle name="Encabezado 4 3 10" xfId="4260"/>
    <cellStyle name="Encabezado 4 3 11" xfId="4261"/>
    <cellStyle name="Encabezado 4 3 12" xfId="4262"/>
    <cellStyle name="Encabezado 4 3 13" xfId="4263"/>
    <cellStyle name="Encabezado 4 3 14" xfId="4264"/>
    <cellStyle name="Encabezado 4 3 2" xfId="4265"/>
    <cellStyle name="Encabezado 4 3 3" xfId="4266"/>
    <cellStyle name="Encabezado 4 3 4" xfId="4267"/>
    <cellStyle name="Encabezado 4 3 5" xfId="4268"/>
    <cellStyle name="Encabezado 4 3 6" xfId="4269"/>
    <cellStyle name="Encabezado 4 3 7" xfId="4270"/>
    <cellStyle name="Encabezado 4 3 8" xfId="4271"/>
    <cellStyle name="Encabezado 4 3 9" xfId="4272"/>
    <cellStyle name="Encabezado 4 4" xfId="4273"/>
    <cellStyle name="Encabezado 4 4 10" xfId="4274"/>
    <cellStyle name="Encabezado 4 4 11" xfId="4275"/>
    <cellStyle name="Encabezado 4 4 12" xfId="4276"/>
    <cellStyle name="Encabezado 4 4 13" xfId="4277"/>
    <cellStyle name="Encabezado 4 4 14" xfId="4278"/>
    <cellStyle name="Encabezado 4 4 2" xfId="4279"/>
    <cellStyle name="Encabezado 4 4 3" xfId="4280"/>
    <cellStyle name="Encabezado 4 4 4" xfId="4281"/>
    <cellStyle name="Encabezado 4 4 5" xfId="4282"/>
    <cellStyle name="Encabezado 4 4 6" xfId="4283"/>
    <cellStyle name="Encabezado 4 4 7" xfId="4284"/>
    <cellStyle name="Encabezado 4 4 8" xfId="4285"/>
    <cellStyle name="Encabezado 4 4 9" xfId="4286"/>
    <cellStyle name="Encabezado 4 5" xfId="4287"/>
    <cellStyle name="Encabezado 4 5 10" xfId="4288"/>
    <cellStyle name="Encabezado 4 5 11" xfId="4289"/>
    <cellStyle name="Encabezado 4 5 12" xfId="4290"/>
    <cellStyle name="Encabezado 4 5 13" xfId="4291"/>
    <cellStyle name="Encabezado 4 5 14" xfId="4292"/>
    <cellStyle name="Encabezado 4 5 2" xfId="4293"/>
    <cellStyle name="Encabezado 4 5 3" xfId="4294"/>
    <cellStyle name="Encabezado 4 5 4" xfId="4295"/>
    <cellStyle name="Encabezado 4 5 5" xfId="4296"/>
    <cellStyle name="Encabezado 4 5 6" xfId="4297"/>
    <cellStyle name="Encabezado 4 5 7" xfId="4298"/>
    <cellStyle name="Encabezado 4 5 8" xfId="4299"/>
    <cellStyle name="Encabezado 4 5 9" xfId="4300"/>
    <cellStyle name="Encabezado 4 6" xfId="4301"/>
    <cellStyle name="Encabezado 4 7" xfId="4302"/>
    <cellStyle name="Encabezado 4 8" xfId="8722"/>
    <cellStyle name="Encabezado 4 9" xfId="8723"/>
    <cellStyle name="Énfasis1 10" xfId="8724"/>
    <cellStyle name="Énfasis1 11" xfId="8725"/>
    <cellStyle name="Énfasis1 12" xfId="8726"/>
    <cellStyle name="Énfasis1 13" xfId="8727"/>
    <cellStyle name="Énfasis1 14" xfId="8728"/>
    <cellStyle name="Énfasis1 15" xfId="8729"/>
    <cellStyle name="Énfasis1 16" xfId="8730"/>
    <cellStyle name="Énfasis1 2" xfId="4303"/>
    <cellStyle name="Énfasis1 2 10" xfId="4304"/>
    <cellStyle name="Énfasis1 2 11" xfId="4305"/>
    <cellStyle name="Énfasis1 2 12" xfId="4306"/>
    <cellStyle name="Énfasis1 2 13" xfId="4307"/>
    <cellStyle name="Énfasis1 2 14" xfId="4308"/>
    <cellStyle name="Énfasis1 2 2" xfId="4309"/>
    <cellStyle name="Énfasis1 2 3" xfId="4310"/>
    <cellStyle name="Énfasis1 2 4" xfId="4311"/>
    <cellStyle name="Énfasis1 2 5" xfId="4312"/>
    <cellStyle name="Énfasis1 2 6" xfId="4313"/>
    <cellStyle name="Énfasis1 2 7" xfId="4314"/>
    <cellStyle name="Énfasis1 2 8" xfId="4315"/>
    <cellStyle name="Énfasis1 2 9" xfId="4316"/>
    <cellStyle name="Énfasis1 3" xfId="4317"/>
    <cellStyle name="Énfasis1 3 10" xfId="4318"/>
    <cellStyle name="Énfasis1 3 11" xfId="4319"/>
    <cellStyle name="Énfasis1 3 12" xfId="4320"/>
    <cellStyle name="Énfasis1 3 13" xfId="4321"/>
    <cellStyle name="Énfasis1 3 14" xfId="4322"/>
    <cellStyle name="Énfasis1 3 2" xfId="4323"/>
    <cellStyle name="Énfasis1 3 3" xfId="4324"/>
    <cellStyle name="Énfasis1 3 4" xfId="4325"/>
    <cellStyle name="Énfasis1 3 5" xfId="4326"/>
    <cellStyle name="Énfasis1 3 6" xfId="4327"/>
    <cellStyle name="Énfasis1 3 7" xfId="4328"/>
    <cellStyle name="Énfasis1 3 8" xfId="4329"/>
    <cellStyle name="Énfasis1 3 9" xfId="4330"/>
    <cellStyle name="Énfasis1 4" xfId="4331"/>
    <cellStyle name="Énfasis1 4 10" xfId="4332"/>
    <cellStyle name="Énfasis1 4 11" xfId="4333"/>
    <cellStyle name="Énfasis1 4 12" xfId="4334"/>
    <cellStyle name="Énfasis1 4 13" xfId="4335"/>
    <cellStyle name="Énfasis1 4 14" xfId="4336"/>
    <cellStyle name="Énfasis1 4 2" xfId="4337"/>
    <cellStyle name="Énfasis1 4 3" xfId="4338"/>
    <cellStyle name="Énfasis1 4 4" xfId="4339"/>
    <cellStyle name="Énfasis1 4 5" xfId="4340"/>
    <cellStyle name="Énfasis1 4 6" xfId="4341"/>
    <cellStyle name="Énfasis1 4 7" xfId="4342"/>
    <cellStyle name="Énfasis1 4 8" xfId="4343"/>
    <cellStyle name="Énfasis1 4 9" xfId="4344"/>
    <cellStyle name="Énfasis1 5" xfId="4345"/>
    <cellStyle name="Énfasis1 5 10" xfId="4346"/>
    <cellStyle name="Énfasis1 5 11" xfId="4347"/>
    <cellStyle name="Énfasis1 5 12" xfId="4348"/>
    <cellStyle name="Énfasis1 5 13" xfId="4349"/>
    <cellStyle name="Énfasis1 5 14" xfId="4350"/>
    <cellStyle name="Énfasis1 5 2" xfId="4351"/>
    <cellStyle name="Énfasis1 5 3" xfId="4352"/>
    <cellStyle name="Énfasis1 5 4" xfId="4353"/>
    <cellStyle name="Énfasis1 5 5" xfId="4354"/>
    <cellStyle name="Énfasis1 5 6" xfId="4355"/>
    <cellStyle name="Énfasis1 5 7" xfId="4356"/>
    <cellStyle name="Énfasis1 5 8" xfId="4357"/>
    <cellStyle name="Énfasis1 5 9" xfId="4358"/>
    <cellStyle name="Énfasis1 6" xfId="4359"/>
    <cellStyle name="Énfasis1 7" xfId="4360"/>
    <cellStyle name="Énfasis1 8" xfId="4361"/>
    <cellStyle name="Énfasis1 9" xfId="8731"/>
    <cellStyle name="Énfasis2 10" xfId="8732"/>
    <cellStyle name="Énfasis2 11" xfId="8733"/>
    <cellStyle name="Énfasis2 12" xfId="8734"/>
    <cellStyle name="Énfasis2 13" xfId="8735"/>
    <cellStyle name="Énfasis2 14" xfId="8736"/>
    <cellStyle name="Énfasis2 15" xfId="8737"/>
    <cellStyle name="Énfasis2 16" xfId="8738"/>
    <cellStyle name="Énfasis2 2" xfId="4362"/>
    <cellStyle name="Énfasis2 2 10" xfId="4363"/>
    <cellStyle name="Énfasis2 2 11" xfId="4364"/>
    <cellStyle name="Énfasis2 2 12" xfId="4365"/>
    <cellStyle name="Énfasis2 2 13" xfId="4366"/>
    <cellStyle name="Énfasis2 2 14" xfId="4367"/>
    <cellStyle name="Énfasis2 2 2" xfId="4368"/>
    <cellStyle name="Énfasis2 2 3" xfId="4369"/>
    <cellStyle name="Énfasis2 2 4" xfId="4370"/>
    <cellStyle name="Énfasis2 2 5" xfId="4371"/>
    <cellStyle name="Énfasis2 2 6" xfId="4372"/>
    <cellStyle name="Énfasis2 2 7" xfId="4373"/>
    <cellStyle name="Énfasis2 2 8" xfId="4374"/>
    <cellStyle name="Énfasis2 2 9" xfId="4375"/>
    <cellStyle name="Énfasis2 3" xfId="4376"/>
    <cellStyle name="Énfasis2 3 10" xfId="4377"/>
    <cellStyle name="Énfasis2 3 11" xfId="4378"/>
    <cellStyle name="Énfasis2 3 12" xfId="4379"/>
    <cellStyle name="Énfasis2 3 13" xfId="4380"/>
    <cellStyle name="Énfasis2 3 14" xfId="4381"/>
    <cellStyle name="Énfasis2 3 2" xfId="4382"/>
    <cellStyle name="Énfasis2 3 3" xfId="4383"/>
    <cellStyle name="Énfasis2 3 4" xfId="4384"/>
    <cellStyle name="Énfasis2 3 5" xfId="4385"/>
    <cellStyle name="Énfasis2 3 6" xfId="4386"/>
    <cellStyle name="Énfasis2 3 7" xfId="4387"/>
    <cellStyle name="Énfasis2 3 8" xfId="4388"/>
    <cellStyle name="Énfasis2 3 9" xfId="4389"/>
    <cellStyle name="Énfasis2 4" xfId="4390"/>
    <cellStyle name="Énfasis2 4 10" xfId="4391"/>
    <cellStyle name="Énfasis2 4 11" xfId="4392"/>
    <cellStyle name="Énfasis2 4 12" xfId="4393"/>
    <cellStyle name="Énfasis2 4 13" xfId="4394"/>
    <cellStyle name="Énfasis2 4 14" xfId="4395"/>
    <cellStyle name="Énfasis2 4 2" xfId="4396"/>
    <cellStyle name="Énfasis2 4 3" xfId="4397"/>
    <cellStyle name="Énfasis2 4 4" xfId="4398"/>
    <cellStyle name="Énfasis2 4 5" xfId="4399"/>
    <cellStyle name="Énfasis2 4 6" xfId="4400"/>
    <cellStyle name="Énfasis2 4 7" xfId="4401"/>
    <cellStyle name="Énfasis2 4 8" xfId="4402"/>
    <cellStyle name="Énfasis2 4 9" xfId="4403"/>
    <cellStyle name="Énfasis2 5" xfId="4404"/>
    <cellStyle name="Énfasis2 5 10" xfId="4405"/>
    <cellStyle name="Énfasis2 5 11" xfId="4406"/>
    <cellStyle name="Énfasis2 5 12" xfId="4407"/>
    <cellStyle name="Énfasis2 5 13" xfId="4408"/>
    <cellStyle name="Énfasis2 5 14" xfId="4409"/>
    <cellStyle name="Énfasis2 5 2" xfId="4410"/>
    <cellStyle name="Énfasis2 5 3" xfId="4411"/>
    <cellStyle name="Énfasis2 5 4" xfId="4412"/>
    <cellStyle name="Énfasis2 5 5" xfId="4413"/>
    <cellStyle name="Énfasis2 5 6" xfId="4414"/>
    <cellStyle name="Énfasis2 5 7" xfId="4415"/>
    <cellStyle name="Énfasis2 5 8" xfId="4416"/>
    <cellStyle name="Énfasis2 5 9" xfId="4417"/>
    <cellStyle name="Énfasis2 6" xfId="4418"/>
    <cellStyle name="Énfasis2 7" xfId="4419"/>
    <cellStyle name="Énfasis2 8" xfId="8739"/>
    <cellStyle name="Énfasis2 9" xfId="8740"/>
    <cellStyle name="Énfasis3 10" xfId="8741"/>
    <cellStyle name="Énfasis3 11" xfId="8742"/>
    <cellStyle name="Énfasis3 12" xfId="8743"/>
    <cellStyle name="Énfasis3 13" xfId="8744"/>
    <cellStyle name="Énfasis3 14" xfId="8745"/>
    <cellStyle name="Énfasis3 15" xfId="8746"/>
    <cellStyle name="Énfasis3 16" xfId="8747"/>
    <cellStyle name="Énfasis3 2" xfId="4420"/>
    <cellStyle name="Énfasis3 2 10" xfId="4421"/>
    <cellStyle name="Énfasis3 2 11" xfId="4422"/>
    <cellStyle name="Énfasis3 2 12" xfId="4423"/>
    <cellStyle name="Énfasis3 2 13" xfId="4424"/>
    <cellStyle name="Énfasis3 2 14" xfId="4425"/>
    <cellStyle name="Énfasis3 2 2" xfId="4426"/>
    <cellStyle name="Énfasis3 2 3" xfId="4427"/>
    <cellStyle name="Énfasis3 2 4" xfId="4428"/>
    <cellStyle name="Énfasis3 2 5" xfId="4429"/>
    <cellStyle name="Énfasis3 2 6" xfId="4430"/>
    <cellStyle name="Énfasis3 2 7" xfId="4431"/>
    <cellStyle name="Énfasis3 2 8" xfId="4432"/>
    <cellStyle name="Énfasis3 2 9" xfId="4433"/>
    <cellStyle name="Énfasis3 3" xfId="4434"/>
    <cellStyle name="Énfasis3 3 10" xfId="4435"/>
    <cellStyle name="Énfasis3 3 11" xfId="4436"/>
    <cellStyle name="Énfasis3 3 12" xfId="4437"/>
    <cellStyle name="Énfasis3 3 13" xfId="4438"/>
    <cellStyle name="Énfasis3 3 14" xfId="4439"/>
    <cellStyle name="Énfasis3 3 2" xfId="4440"/>
    <cellStyle name="Énfasis3 3 3" xfId="4441"/>
    <cellStyle name="Énfasis3 3 4" xfId="4442"/>
    <cellStyle name="Énfasis3 3 5" xfId="4443"/>
    <cellStyle name="Énfasis3 3 6" xfId="4444"/>
    <cellStyle name="Énfasis3 3 7" xfId="4445"/>
    <cellStyle name="Énfasis3 3 8" xfId="4446"/>
    <cellStyle name="Énfasis3 3 9" xfId="4447"/>
    <cellStyle name="Énfasis3 4" xfId="4448"/>
    <cellStyle name="Énfasis3 4 10" xfId="4449"/>
    <cellStyle name="Énfasis3 4 11" xfId="4450"/>
    <cellStyle name="Énfasis3 4 12" xfId="4451"/>
    <cellStyle name="Énfasis3 4 13" xfId="4452"/>
    <cellStyle name="Énfasis3 4 14" xfId="4453"/>
    <cellStyle name="Énfasis3 4 2" xfId="4454"/>
    <cellStyle name="Énfasis3 4 3" xfId="4455"/>
    <cellStyle name="Énfasis3 4 4" xfId="4456"/>
    <cellStyle name="Énfasis3 4 5" xfId="4457"/>
    <cellStyle name="Énfasis3 4 6" xfId="4458"/>
    <cellStyle name="Énfasis3 4 7" xfId="4459"/>
    <cellStyle name="Énfasis3 4 8" xfId="4460"/>
    <cellStyle name="Énfasis3 4 9" xfId="4461"/>
    <cellStyle name="Énfasis3 5" xfId="4462"/>
    <cellStyle name="Énfasis3 5 10" xfId="4463"/>
    <cellStyle name="Énfasis3 5 11" xfId="4464"/>
    <cellStyle name="Énfasis3 5 12" xfId="4465"/>
    <cellStyle name="Énfasis3 5 13" xfId="4466"/>
    <cellStyle name="Énfasis3 5 14" xfId="4467"/>
    <cellStyle name="Énfasis3 5 2" xfId="4468"/>
    <cellStyle name="Énfasis3 5 3" xfId="4469"/>
    <cellStyle name="Énfasis3 5 4" xfId="4470"/>
    <cellStyle name="Énfasis3 5 5" xfId="4471"/>
    <cellStyle name="Énfasis3 5 6" xfId="4472"/>
    <cellStyle name="Énfasis3 5 7" xfId="4473"/>
    <cellStyle name="Énfasis3 5 8" xfId="4474"/>
    <cellStyle name="Énfasis3 5 9" xfId="4475"/>
    <cellStyle name="Énfasis3 6" xfId="4476"/>
    <cellStyle name="Énfasis3 7" xfId="4477"/>
    <cellStyle name="Énfasis3 8" xfId="8748"/>
    <cellStyle name="Énfasis3 9" xfId="8749"/>
    <cellStyle name="Énfasis4 10" xfId="8750"/>
    <cellStyle name="Énfasis4 11" xfId="8751"/>
    <cellStyle name="Énfasis4 12" xfId="8752"/>
    <cellStyle name="Énfasis4 13" xfId="8753"/>
    <cellStyle name="Énfasis4 14" xfId="8754"/>
    <cellStyle name="Énfasis4 15" xfId="8755"/>
    <cellStyle name="Énfasis4 16" xfId="8756"/>
    <cellStyle name="Énfasis4 2" xfId="4478"/>
    <cellStyle name="Énfasis4 2 10" xfId="4479"/>
    <cellStyle name="Énfasis4 2 11" xfId="4480"/>
    <cellStyle name="Énfasis4 2 12" xfId="4481"/>
    <cellStyle name="Énfasis4 2 13" xfId="4482"/>
    <cellStyle name="Énfasis4 2 14" xfId="4483"/>
    <cellStyle name="Énfasis4 2 2" xfId="4484"/>
    <cellStyle name="Énfasis4 2 3" xfId="4485"/>
    <cellStyle name="Énfasis4 2 4" xfId="4486"/>
    <cellStyle name="Énfasis4 2 5" xfId="4487"/>
    <cellStyle name="Énfasis4 2 6" xfId="4488"/>
    <cellStyle name="Énfasis4 2 7" xfId="4489"/>
    <cellStyle name="Énfasis4 2 8" xfId="4490"/>
    <cellStyle name="Énfasis4 2 9" xfId="4491"/>
    <cellStyle name="Énfasis4 3" xfId="4492"/>
    <cellStyle name="Énfasis4 3 10" xfId="4493"/>
    <cellStyle name="Énfasis4 3 11" xfId="4494"/>
    <cellStyle name="Énfasis4 3 12" xfId="4495"/>
    <cellStyle name="Énfasis4 3 13" xfId="4496"/>
    <cellStyle name="Énfasis4 3 14" xfId="4497"/>
    <cellStyle name="Énfasis4 3 2" xfId="4498"/>
    <cellStyle name="Énfasis4 3 3" xfId="4499"/>
    <cellStyle name="Énfasis4 3 4" xfId="4500"/>
    <cellStyle name="Énfasis4 3 5" xfId="4501"/>
    <cellStyle name="Énfasis4 3 6" xfId="4502"/>
    <cellStyle name="Énfasis4 3 7" xfId="4503"/>
    <cellStyle name="Énfasis4 3 8" xfId="4504"/>
    <cellStyle name="Énfasis4 3 9" xfId="4505"/>
    <cellStyle name="Énfasis4 4" xfId="4506"/>
    <cellStyle name="Énfasis4 4 10" xfId="4507"/>
    <cellStyle name="Énfasis4 4 11" xfId="4508"/>
    <cellStyle name="Énfasis4 4 12" xfId="4509"/>
    <cellStyle name="Énfasis4 4 13" xfId="4510"/>
    <cellStyle name="Énfasis4 4 14" xfId="4511"/>
    <cellStyle name="Énfasis4 4 2" xfId="4512"/>
    <cellStyle name="Énfasis4 4 3" xfId="4513"/>
    <cellStyle name="Énfasis4 4 4" xfId="4514"/>
    <cellStyle name="Énfasis4 4 5" xfId="4515"/>
    <cellStyle name="Énfasis4 4 6" xfId="4516"/>
    <cellStyle name="Énfasis4 4 7" xfId="4517"/>
    <cellStyle name="Énfasis4 4 8" xfId="4518"/>
    <cellStyle name="Énfasis4 4 9" xfId="4519"/>
    <cellStyle name="Énfasis4 5" xfId="4520"/>
    <cellStyle name="Énfasis4 5 10" xfId="4521"/>
    <cellStyle name="Énfasis4 5 11" xfId="4522"/>
    <cellStyle name="Énfasis4 5 12" xfId="4523"/>
    <cellStyle name="Énfasis4 5 13" xfId="4524"/>
    <cellStyle name="Énfasis4 5 14" xfId="4525"/>
    <cellStyle name="Énfasis4 5 2" xfId="4526"/>
    <cellStyle name="Énfasis4 5 3" xfId="4527"/>
    <cellStyle name="Énfasis4 5 4" xfId="4528"/>
    <cellStyle name="Énfasis4 5 5" xfId="4529"/>
    <cellStyle name="Énfasis4 5 6" xfId="4530"/>
    <cellStyle name="Énfasis4 5 7" xfId="4531"/>
    <cellStyle name="Énfasis4 5 8" xfId="4532"/>
    <cellStyle name="Énfasis4 5 9" xfId="4533"/>
    <cellStyle name="Énfasis4 6" xfId="4534"/>
    <cellStyle name="Énfasis4 7" xfId="4535"/>
    <cellStyle name="Énfasis4 8" xfId="8757"/>
    <cellStyle name="Énfasis4 9" xfId="8758"/>
    <cellStyle name="Énfasis5 10" xfId="8759"/>
    <cellStyle name="Énfasis5 11" xfId="8760"/>
    <cellStyle name="Énfasis5 12" xfId="8761"/>
    <cellStyle name="Énfasis5 13" xfId="8762"/>
    <cellStyle name="Énfasis5 14" xfId="8763"/>
    <cellStyle name="Énfasis5 15" xfId="8764"/>
    <cellStyle name="Énfasis5 16" xfId="8765"/>
    <cellStyle name="Énfasis5 2" xfId="4536"/>
    <cellStyle name="Énfasis5 2 10" xfId="4537"/>
    <cellStyle name="Énfasis5 2 11" xfId="4538"/>
    <cellStyle name="Énfasis5 2 12" xfId="4539"/>
    <cellStyle name="Énfasis5 2 13" xfId="4540"/>
    <cellStyle name="Énfasis5 2 14" xfId="4541"/>
    <cellStyle name="Énfasis5 2 2" xfId="4542"/>
    <cellStyle name="Énfasis5 2 3" xfId="4543"/>
    <cellStyle name="Énfasis5 2 4" xfId="4544"/>
    <cellStyle name="Énfasis5 2 5" xfId="4545"/>
    <cellStyle name="Énfasis5 2 6" xfId="4546"/>
    <cellStyle name="Énfasis5 2 7" xfId="4547"/>
    <cellStyle name="Énfasis5 2 8" xfId="4548"/>
    <cellStyle name="Énfasis5 2 9" xfId="4549"/>
    <cellStyle name="Énfasis5 3" xfId="4550"/>
    <cellStyle name="Énfasis5 3 10" xfId="4551"/>
    <cellStyle name="Énfasis5 3 11" xfId="4552"/>
    <cellStyle name="Énfasis5 3 12" xfId="4553"/>
    <cellStyle name="Énfasis5 3 13" xfId="4554"/>
    <cellStyle name="Énfasis5 3 14" xfId="4555"/>
    <cellStyle name="Énfasis5 3 2" xfId="4556"/>
    <cellStyle name="Énfasis5 3 3" xfId="4557"/>
    <cellStyle name="Énfasis5 3 4" xfId="4558"/>
    <cellStyle name="Énfasis5 3 5" xfId="4559"/>
    <cellStyle name="Énfasis5 3 6" xfId="4560"/>
    <cellStyle name="Énfasis5 3 7" xfId="4561"/>
    <cellStyle name="Énfasis5 3 8" xfId="4562"/>
    <cellStyle name="Énfasis5 3 9" xfId="4563"/>
    <cellStyle name="Énfasis5 4" xfId="4564"/>
    <cellStyle name="Énfasis5 4 10" xfId="4565"/>
    <cellStyle name="Énfasis5 4 11" xfId="4566"/>
    <cellStyle name="Énfasis5 4 12" xfId="4567"/>
    <cellStyle name="Énfasis5 4 13" xfId="4568"/>
    <cellStyle name="Énfasis5 4 14" xfId="4569"/>
    <cellStyle name="Énfasis5 4 2" xfId="4570"/>
    <cellStyle name="Énfasis5 4 3" xfId="4571"/>
    <cellStyle name="Énfasis5 4 4" xfId="4572"/>
    <cellStyle name="Énfasis5 4 5" xfId="4573"/>
    <cellStyle name="Énfasis5 4 6" xfId="4574"/>
    <cellStyle name="Énfasis5 4 7" xfId="4575"/>
    <cellStyle name="Énfasis5 4 8" xfId="4576"/>
    <cellStyle name="Énfasis5 4 9" xfId="4577"/>
    <cellStyle name="Énfasis5 5" xfId="4578"/>
    <cellStyle name="Énfasis5 5 10" xfId="4579"/>
    <cellStyle name="Énfasis5 5 11" xfId="4580"/>
    <cellStyle name="Énfasis5 5 12" xfId="4581"/>
    <cellStyle name="Énfasis5 5 13" xfId="4582"/>
    <cellStyle name="Énfasis5 5 14" xfId="4583"/>
    <cellStyle name="Énfasis5 5 2" xfId="4584"/>
    <cellStyle name="Énfasis5 5 3" xfId="4585"/>
    <cellStyle name="Énfasis5 5 4" xfId="4586"/>
    <cellStyle name="Énfasis5 5 5" xfId="4587"/>
    <cellStyle name="Énfasis5 5 6" xfId="4588"/>
    <cellStyle name="Énfasis5 5 7" xfId="4589"/>
    <cellStyle name="Énfasis5 5 8" xfId="4590"/>
    <cellStyle name="Énfasis5 5 9" xfId="4591"/>
    <cellStyle name="Énfasis5 6" xfId="4592"/>
    <cellStyle name="Énfasis5 7" xfId="4593"/>
    <cellStyle name="Énfasis5 8" xfId="8766"/>
    <cellStyle name="Énfasis5 9" xfId="8767"/>
    <cellStyle name="Énfasis6 10" xfId="8768"/>
    <cellStyle name="Énfasis6 11" xfId="8769"/>
    <cellStyle name="Énfasis6 12" xfId="8770"/>
    <cellStyle name="Énfasis6 13" xfId="8771"/>
    <cellStyle name="Énfasis6 14" xfId="8772"/>
    <cellStyle name="Énfasis6 15" xfId="8773"/>
    <cellStyle name="Énfasis6 16" xfId="8774"/>
    <cellStyle name="Énfasis6 2" xfId="4594"/>
    <cellStyle name="Énfasis6 2 10" xfId="4595"/>
    <cellStyle name="Énfasis6 2 11" xfId="4596"/>
    <cellStyle name="Énfasis6 2 12" xfId="4597"/>
    <cellStyle name="Énfasis6 2 13" xfId="4598"/>
    <cellStyle name="Énfasis6 2 14" xfId="4599"/>
    <cellStyle name="Énfasis6 2 2" xfId="4600"/>
    <cellStyle name="Énfasis6 2 3" xfId="4601"/>
    <cellStyle name="Énfasis6 2 4" xfId="4602"/>
    <cellStyle name="Énfasis6 2 5" xfId="4603"/>
    <cellStyle name="Énfasis6 2 6" xfId="4604"/>
    <cellStyle name="Énfasis6 2 7" xfId="4605"/>
    <cellStyle name="Énfasis6 2 8" xfId="4606"/>
    <cellStyle name="Énfasis6 2 9" xfId="4607"/>
    <cellStyle name="Énfasis6 3" xfId="4608"/>
    <cellStyle name="Énfasis6 3 10" xfId="4609"/>
    <cellStyle name="Énfasis6 3 11" xfId="4610"/>
    <cellStyle name="Énfasis6 3 12" xfId="4611"/>
    <cellStyle name="Énfasis6 3 13" xfId="4612"/>
    <cellStyle name="Énfasis6 3 14" xfId="4613"/>
    <cellStyle name="Énfasis6 3 2" xfId="4614"/>
    <cellStyle name="Énfasis6 3 3" xfId="4615"/>
    <cellStyle name="Énfasis6 3 4" xfId="4616"/>
    <cellStyle name="Énfasis6 3 5" xfId="4617"/>
    <cellStyle name="Énfasis6 3 6" xfId="4618"/>
    <cellStyle name="Énfasis6 3 7" xfId="4619"/>
    <cellStyle name="Énfasis6 3 8" xfId="4620"/>
    <cellStyle name="Énfasis6 3 9" xfId="4621"/>
    <cellStyle name="Énfasis6 4" xfId="4622"/>
    <cellStyle name="Énfasis6 4 10" xfId="4623"/>
    <cellStyle name="Énfasis6 4 11" xfId="4624"/>
    <cellStyle name="Énfasis6 4 12" xfId="4625"/>
    <cellStyle name="Énfasis6 4 13" xfId="4626"/>
    <cellStyle name="Énfasis6 4 14" xfId="4627"/>
    <cellStyle name="Énfasis6 4 2" xfId="4628"/>
    <cellStyle name="Énfasis6 4 3" xfId="4629"/>
    <cellStyle name="Énfasis6 4 4" xfId="4630"/>
    <cellStyle name="Énfasis6 4 5" xfId="4631"/>
    <cellStyle name="Énfasis6 4 6" xfId="4632"/>
    <cellStyle name="Énfasis6 4 7" xfId="4633"/>
    <cellStyle name="Énfasis6 4 8" xfId="4634"/>
    <cellStyle name="Énfasis6 4 9" xfId="4635"/>
    <cellStyle name="Énfasis6 5" xfId="4636"/>
    <cellStyle name="Énfasis6 5 10" xfId="4637"/>
    <cellStyle name="Énfasis6 5 11" xfId="4638"/>
    <cellStyle name="Énfasis6 5 12" xfId="4639"/>
    <cellStyle name="Énfasis6 5 13" xfId="4640"/>
    <cellStyle name="Énfasis6 5 14" xfId="4641"/>
    <cellStyle name="Énfasis6 5 2" xfId="4642"/>
    <cellStyle name="Énfasis6 5 3" xfId="4643"/>
    <cellStyle name="Énfasis6 5 4" xfId="4644"/>
    <cellStyle name="Énfasis6 5 5" xfId="4645"/>
    <cellStyle name="Énfasis6 5 6" xfId="4646"/>
    <cellStyle name="Énfasis6 5 7" xfId="4647"/>
    <cellStyle name="Énfasis6 5 8" xfId="4648"/>
    <cellStyle name="Énfasis6 5 9" xfId="4649"/>
    <cellStyle name="Énfasis6 6" xfId="4650"/>
    <cellStyle name="Énfasis6 7" xfId="4651"/>
    <cellStyle name="Énfasis6 8" xfId="8775"/>
    <cellStyle name="Énfasis6 9" xfId="8776"/>
    <cellStyle name="ent" xfId="4652"/>
    <cellStyle name="Entrada 10" xfId="8777"/>
    <cellStyle name="Entrada 11" xfId="8778"/>
    <cellStyle name="Entrada 12" xfId="8779"/>
    <cellStyle name="Entrada 13" xfId="8780"/>
    <cellStyle name="Entrada 14" xfId="8781"/>
    <cellStyle name="Entrada 15" xfId="8782"/>
    <cellStyle name="Entrada 16" xfId="8783"/>
    <cellStyle name="Entrada 2" xfId="4653"/>
    <cellStyle name="Entrada 2 10" xfId="4654"/>
    <cellStyle name="Entrada 2 10 2" xfId="4655"/>
    <cellStyle name="Entrada 2 10 2 2" xfId="4656"/>
    <cellStyle name="Entrada 2 11" xfId="4657"/>
    <cellStyle name="Entrada 2 11 2" xfId="4658"/>
    <cellStyle name="Entrada 2 11 2 2" xfId="4659"/>
    <cellStyle name="Entrada 2 12" xfId="4660"/>
    <cellStyle name="Entrada 2 12 2" xfId="4661"/>
    <cellStyle name="Entrada 2 12 2 2" xfId="4662"/>
    <cellStyle name="Entrada 2 13" xfId="4663"/>
    <cellStyle name="Entrada 2 13 2" xfId="4664"/>
    <cellStyle name="Entrada 2 13 2 2" xfId="4665"/>
    <cellStyle name="Entrada 2 14" xfId="4666"/>
    <cellStyle name="Entrada 2 14 2" xfId="4667"/>
    <cellStyle name="Entrada 2 14 2 2" xfId="4668"/>
    <cellStyle name="Entrada 2 15" xfId="4669"/>
    <cellStyle name="Entrada 2 15 2" xfId="4670"/>
    <cellStyle name="Entrada 2 2" xfId="4671"/>
    <cellStyle name="Entrada 2 2 2" xfId="4672"/>
    <cellStyle name="Entrada 2 2 2 2" xfId="4673"/>
    <cellStyle name="Entrada 2 3" xfId="4674"/>
    <cellStyle name="Entrada 2 3 2" xfId="4675"/>
    <cellStyle name="Entrada 2 3 2 2" xfId="4676"/>
    <cellStyle name="Entrada 2 4" xfId="4677"/>
    <cellStyle name="Entrada 2 4 2" xfId="4678"/>
    <cellStyle name="Entrada 2 4 2 2" xfId="4679"/>
    <cellStyle name="Entrada 2 5" xfId="4680"/>
    <cellStyle name="Entrada 2 5 2" xfId="4681"/>
    <cellStyle name="Entrada 2 5 2 2" xfId="4682"/>
    <cellStyle name="Entrada 2 6" xfId="4683"/>
    <cellStyle name="Entrada 2 6 2" xfId="4684"/>
    <cellStyle name="Entrada 2 6 2 2" xfId="4685"/>
    <cellStyle name="Entrada 2 7" xfId="4686"/>
    <cellStyle name="Entrada 2 7 2" xfId="4687"/>
    <cellStyle name="Entrada 2 7 2 2" xfId="4688"/>
    <cellStyle name="Entrada 2 8" xfId="4689"/>
    <cellStyle name="Entrada 2 8 2" xfId="4690"/>
    <cellStyle name="Entrada 2 8 2 2" xfId="4691"/>
    <cellStyle name="Entrada 2 9" xfId="4692"/>
    <cellStyle name="Entrada 2 9 2" xfId="4693"/>
    <cellStyle name="Entrada 2 9 2 2" xfId="4694"/>
    <cellStyle name="Entrada 3" xfId="4695"/>
    <cellStyle name="Entrada 3 10" xfId="4696"/>
    <cellStyle name="Entrada 3 10 2" xfId="4697"/>
    <cellStyle name="Entrada 3 10 2 2" xfId="4698"/>
    <cellStyle name="Entrada 3 11" xfId="4699"/>
    <cellStyle name="Entrada 3 11 2" xfId="4700"/>
    <cellStyle name="Entrada 3 11 2 2" xfId="4701"/>
    <cellStyle name="Entrada 3 12" xfId="4702"/>
    <cellStyle name="Entrada 3 12 2" xfId="4703"/>
    <cellStyle name="Entrada 3 12 2 2" xfId="4704"/>
    <cellStyle name="Entrada 3 13" xfId="4705"/>
    <cellStyle name="Entrada 3 13 2" xfId="4706"/>
    <cellStyle name="Entrada 3 13 2 2" xfId="4707"/>
    <cellStyle name="Entrada 3 14" xfId="4708"/>
    <cellStyle name="Entrada 3 14 2" xfId="4709"/>
    <cellStyle name="Entrada 3 14 2 2" xfId="4710"/>
    <cellStyle name="Entrada 3 15" xfId="4711"/>
    <cellStyle name="Entrada 3 15 2" xfId="4712"/>
    <cellStyle name="Entrada 3 2" xfId="4713"/>
    <cellStyle name="Entrada 3 2 2" xfId="4714"/>
    <cellStyle name="Entrada 3 2 2 2" xfId="4715"/>
    <cellStyle name="Entrada 3 3" xfId="4716"/>
    <cellStyle name="Entrada 3 3 2" xfId="4717"/>
    <cellStyle name="Entrada 3 3 2 2" xfId="4718"/>
    <cellStyle name="Entrada 3 4" xfId="4719"/>
    <cellStyle name="Entrada 3 4 2" xfId="4720"/>
    <cellStyle name="Entrada 3 4 2 2" xfId="4721"/>
    <cellStyle name="Entrada 3 5" xfId="4722"/>
    <cellStyle name="Entrada 3 5 2" xfId="4723"/>
    <cellStyle name="Entrada 3 5 2 2" xfId="4724"/>
    <cellStyle name="Entrada 3 6" xfId="4725"/>
    <cellStyle name="Entrada 3 6 2" xfId="4726"/>
    <cellStyle name="Entrada 3 6 2 2" xfId="4727"/>
    <cellStyle name="Entrada 3 7" xfId="4728"/>
    <cellStyle name="Entrada 3 7 2" xfId="4729"/>
    <cellStyle name="Entrada 3 7 2 2" xfId="4730"/>
    <cellStyle name="Entrada 3 8" xfId="4731"/>
    <cellStyle name="Entrada 3 8 2" xfId="4732"/>
    <cellStyle name="Entrada 3 8 2 2" xfId="4733"/>
    <cellStyle name="Entrada 3 9" xfId="4734"/>
    <cellStyle name="Entrada 3 9 2" xfId="4735"/>
    <cellStyle name="Entrada 3 9 2 2" xfId="4736"/>
    <cellStyle name="Entrada 4" xfId="4737"/>
    <cellStyle name="Entrada 4 10" xfId="4738"/>
    <cellStyle name="Entrada 4 10 2" xfId="4739"/>
    <cellStyle name="Entrada 4 10 2 2" xfId="4740"/>
    <cellStyle name="Entrada 4 11" xfId="4741"/>
    <cellStyle name="Entrada 4 11 2" xfId="4742"/>
    <cellStyle name="Entrada 4 11 2 2" xfId="4743"/>
    <cellStyle name="Entrada 4 12" xfId="4744"/>
    <cellStyle name="Entrada 4 12 2" xfId="4745"/>
    <cellStyle name="Entrada 4 12 2 2" xfId="4746"/>
    <cellStyle name="Entrada 4 13" xfId="4747"/>
    <cellStyle name="Entrada 4 13 2" xfId="4748"/>
    <cellStyle name="Entrada 4 13 2 2" xfId="4749"/>
    <cellStyle name="Entrada 4 14" xfId="4750"/>
    <cellStyle name="Entrada 4 14 2" xfId="4751"/>
    <cellStyle name="Entrada 4 14 2 2" xfId="4752"/>
    <cellStyle name="Entrada 4 15" xfId="4753"/>
    <cellStyle name="Entrada 4 15 2" xfId="4754"/>
    <cellStyle name="Entrada 4 2" xfId="4755"/>
    <cellStyle name="Entrada 4 2 2" xfId="4756"/>
    <cellStyle name="Entrada 4 2 2 2" xfId="4757"/>
    <cellStyle name="Entrada 4 3" xfId="4758"/>
    <cellStyle name="Entrada 4 3 2" xfId="4759"/>
    <cellStyle name="Entrada 4 3 2 2" xfId="4760"/>
    <cellStyle name="Entrada 4 4" xfId="4761"/>
    <cellStyle name="Entrada 4 4 2" xfId="4762"/>
    <cellStyle name="Entrada 4 4 2 2" xfId="4763"/>
    <cellStyle name="Entrada 4 5" xfId="4764"/>
    <cellStyle name="Entrada 4 5 2" xfId="4765"/>
    <cellStyle name="Entrada 4 5 2 2" xfId="4766"/>
    <cellStyle name="Entrada 4 6" xfId="4767"/>
    <cellStyle name="Entrada 4 6 2" xfId="4768"/>
    <cellStyle name="Entrada 4 6 2 2" xfId="4769"/>
    <cellStyle name="Entrada 4 7" xfId="4770"/>
    <cellStyle name="Entrada 4 7 2" xfId="4771"/>
    <cellStyle name="Entrada 4 7 2 2" xfId="4772"/>
    <cellStyle name="Entrada 4 8" xfId="4773"/>
    <cellStyle name="Entrada 4 8 2" xfId="4774"/>
    <cellStyle name="Entrada 4 8 2 2" xfId="4775"/>
    <cellStyle name="Entrada 4 9" xfId="4776"/>
    <cellStyle name="Entrada 4 9 2" xfId="4777"/>
    <cellStyle name="Entrada 4 9 2 2" xfId="4778"/>
    <cellStyle name="Entrada 5" xfId="4779"/>
    <cellStyle name="Entrada 5 10" xfId="4780"/>
    <cellStyle name="Entrada 5 10 2" xfId="4781"/>
    <cellStyle name="Entrada 5 10 2 2" xfId="4782"/>
    <cellStyle name="Entrada 5 11" xfId="4783"/>
    <cellStyle name="Entrada 5 11 2" xfId="4784"/>
    <cellStyle name="Entrada 5 11 2 2" xfId="4785"/>
    <cellStyle name="Entrada 5 12" xfId="4786"/>
    <cellStyle name="Entrada 5 12 2" xfId="4787"/>
    <cellStyle name="Entrada 5 12 2 2" xfId="4788"/>
    <cellStyle name="Entrada 5 13" xfId="4789"/>
    <cellStyle name="Entrada 5 13 2" xfId="4790"/>
    <cellStyle name="Entrada 5 13 2 2" xfId="4791"/>
    <cellStyle name="Entrada 5 14" xfId="4792"/>
    <cellStyle name="Entrada 5 14 2" xfId="4793"/>
    <cellStyle name="Entrada 5 14 2 2" xfId="4794"/>
    <cellStyle name="Entrada 5 15" xfId="4795"/>
    <cellStyle name="Entrada 5 15 2" xfId="4796"/>
    <cellStyle name="Entrada 5 2" xfId="4797"/>
    <cellStyle name="Entrada 5 2 2" xfId="4798"/>
    <cellStyle name="Entrada 5 2 2 2" xfId="4799"/>
    <cellStyle name="Entrada 5 3" xfId="4800"/>
    <cellStyle name="Entrada 5 3 2" xfId="4801"/>
    <cellStyle name="Entrada 5 3 2 2" xfId="4802"/>
    <cellStyle name="Entrada 5 4" xfId="4803"/>
    <cellStyle name="Entrada 5 4 2" xfId="4804"/>
    <cellStyle name="Entrada 5 4 2 2" xfId="4805"/>
    <cellStyle name="Entrada 5 5" xfId="4806"/>
    <cellStyle name="Entrada 5 5 2" xfId="4807"/>
    <cellStyle name="Entrada 5 5 2 2" xfId="4808"/>
    <cellStyle name="Entrada 5 6" xfId="4809"/>
    <cellStyle name="Entrada 5 6 2" xfId="4810"/>
    <cellStyle name="Entrada 5 6 2 2" xfId="4811"/>
    <cellStyle name="Entrada 5 7" xfId="4812"/>
    <cellStyle name="Entrada 5 7 2" xfId="4813"/>
    <cellStyle name="Entrada 5 7 2 2" xfId="4814"/>
    <cellStyle name="Entrada 5 8" xfId="4815"/>
    <cellStyle name="Entrada 5 8 2" xfId="4816"/>
    <cellStyle name="Entrada 5 8 2 2" xfId="4817"/>
    <cellStyle name="Entrada 5 9" xfId="4818"/>
    <cellStyle name="Entrada 5 9 2" xfId="4819"/>
    <cellStyle name="Entrada 5 9 2 2" xfId="4820"/>
    <cellStyle name="Entrada 6" xfId="4821"/>
    <cellStyle name="Entrada 7" xfId="4822"/>
    <cellStyle name="entrada 8" xfId="4823"/>
    <cellStyle name="entrada 9" xfId="4824"/>
    <cellStyle name="Entrée" xfId="4825"/>
    <cellStyle name="Error check" xfId="4826"/>
    <cellStyle name="Est - $" xfId="4827"/>
    <cellStyle name="Est - %" xfId="4828"/>
    <cellStyle name="Est 0,000.0" xfId="4829"/>
    <cellStyle name="Estilo 1" xfId="4830"/>
    <cellStyle name="Estilo 1 2" xfId="8784"/>
    <cellStyle name="Estilo 1 2 10" xfId="8785"/>
    <cellStyle name="Estilo 1 2 11" xfId="8786"/>
    <cellStyle name="Estilo 1 2 12" xfId="8787"/>
    <cellStyle name="Estilo 1 2 13" xfId="8788"/>
    <cellStyle name="Estilo 1 2 14" xfId="8789"/>
    <cellStyle name="Estilo 1 2 15" xfId="8790"/>
    <cellStyle name="Estilo 1 2 2" xfId="8791"/>
    <cellStyle name="Estilo 1 2 3" xfId="8792"/>
    <cellStyle name="Estilo 1 2 4" xfId="8793"/>
    <cellStyle name="Estilo 1 2 5" xfId="8794"/>
    <cellStyle name="Estilo 1 2 6" xfId="8795"/>
    <cellStyle name="Estilo 1 2 7" xfId="8796"/>
    <cellStyle name="Estilo 1 2 8" xfId="8797"/>
    <cellStyle name="Estilo 1 2 9" xfId="8798"/>
    <cellStyle name="Estilo 1 3" xfId="8799"/>
    <cellStyle name="Estilo 1 4" xfId="8800"/>
    <cellStyle name="Estilo 1_MONEDA ACTUALIZADO" xfId="8801"/>
    <cellStyle name="Estilo 2" xfId="4831"/>
    <cellStyle name="Estilo 2 2" xfId="8802"/>
    <cellStyle name="Euro" xfId="4832"/>
    <cellStyle name="Euro 10" xfId="4833"/>
    <cellStyle name="Euro 11" xfId="4834"/>
    <cellStyle name="Euro 12" xfId="4835"/>
    <cellStyle name="Euro 13" xfId="4836"/>
    <cellStyle name="Euro 14" xfId="4837"/>
    <cellStyle name="Euro 15" xfId="4838"/>
    <cellStyle name="Euro 15 10" xfId="4839"/>
    <cellStyle name="Euro 15 11" xfId="4840"/>
    <cellStyle name="Euro 15 12" xfId="4841"/>
    <cellStyle name="Euro 15 13" xfId="4842"/>
    <cellStyle name="Euro 15 14" xfId="4843"/>
    <cellStyle name="Euro 15 15" xfId="4844"/>
    <cellStyle name="Euro 15 16" xfId="4845"/>
    <cellStyle name="Euro 15 2" xfId="4846"/>
    <cellStyle name="Euro 15 3" xfId="4847"/>
    <cellStyle name="Euro 15 4" xfId="4848"/>
    <cellStyle name="Euro 15 5" xfId="4849"/>
    <cellStyle name="Euro 15 6" xfId="4850"/>
    <cellStyle name="Euro 15 7" xfId="4851"/>
    <cellStyle name="Euro 15 8" xfId="4852"/>
    <cellStyle name="Euro 15 9" xfId="4853"/>
    <cellStyle name="Euro 16" xfId="4854"/>
    <cellStyle name="Euro 16 10" xfId="4855"/>
    <cellStyle name="Euro 16 11" xfId="4856"/>
    <cellStyle name="Euro 16 12" xfId="4857"/>
    <cellStyle name="Euro 16 13" xfId="4858"/>
    <cellStyle name="Euro 16 14" xfId="4859"/>
    <cellStyle name="Euro 16 15" xfId="4860"/>
    <cellStyle name="Euro 16 16" xfId="4861"/>
    <cellStyle name="Euro 16 2" xfId="4862"/>
    <cellStyle name="Euro 16 3" xfId="4863"/>
    <cellStyle name="Euro 16 4" xfId="4864"/>
    <cellStyle name="Euro 16 5" xfId="4865"/>
    <cellStyle name="Euro 16 6" xfId="4866"/>
    <cellStyle name="Euro 16 7" xfId="4867"/>
    <cellStyle name="Euro 16 8" xfId="4868"/>
    <cellStyle name="Euro 16 9" xfId="4869"/>
    <cellStyle name="Euro 17" xfId="4870"/>
    <cellStyle name="Euro 17 10" xfId="4871"/>
    <cellStyle name="Euro 17 11" xfId="4872"/>
    <cellStyle name="Euro 17 12" xfId="4873"/>
    <cellStyle name="Euro 17 13" xfId="4874"/>
    <cellStyle name="Euro 17 14" xfId="4875"/>
    <cellStyle name="Euro 17 15" xfId="4876"/>
    <cellStyle name="Euro 17 16" xfId="4877"/>
    <cellStyle name="Euro 17 2" xfId="4878"/>
    <cellStyle name="Euro 17 3" xfId="4879"/>
    <cellStyle name="Euro 17 4" xfId="4880"/>
    <cellStyle name="Euro 17 5" xfId="4881"/>
    <cellStyle name="Euro 17 6" xfId="4882"/>
    <cellStyle name="Euro 17 7" xfId="4883"/>
    <cellStyle name="Euro 17 8" xfId="4884"/>
    <cellStyle name="Euro 17 9" xfId="4885"/>
    <cellStyle name="Euro 18" xfId="4886"/>
    <cellStyle name="Euro 18 10" xfId="4887"/>
    <cellStyle name="Euro 18 11" xfId="4888"/>
    <cellStyle name="Euro 18 12" xfId="4889"/>
    <cellStyle name="Euro 18 13" xfId="4890"/>
    <cellStyle name="Euro 18 14" xfId="4891"/>
    <cellStyle name="Euro 18 15" xfId="4892"/>
    <cellStyle name="Euro 18 16" xfId="4893"/>
    <cellStyle name="Euro 18 2" xfId="4894"/>
    <cellStyle name="Euro 18 3" xfId="4895"/>
    <cellStyle name="Euro 18 4" xfId="4896"/>
    <cellStyle name="Euro 18 5" xfId="4897"/>
    <cellStyle name="Euro 18 6" xfId="4898"/>
    <cellStyle name="Euro 18 7" xfId="4899"/>
    <cellStyle name="Euro 18 8" xfId="4900"/>
    <cellStyle name="Euro 18 9" xfId="4901"/>
    <cellStyle name="Euro 19" xfId="4902"/>
    <cellStyle name="Euro 19 10" xfId="4903"/>
    <cellStyle name="Euro 19 11" xfId="4904"/>
    <cellStyle name="Euro 19 12" xfId="4905"/>
    <cellStyle name="Euro 19 13" xfId="4906"/>
    <cellStyle name="Euro 19 14" xfId="4907"/>
    <cellStyle name="Euro 19 15" xfId="4908"/>
    <cellStyle name="Euro 19 16" xfId="4909"/>
    <cellStyle name="Euro 19 2" xfId="4910"/>
    <cellStyle name="Euro 19 3" xfId="4911"/>
    <cellStyle name="Euro 19 4" xfId="4912"/>
    <cellStyle name="Euro 19 5" xfId="4913"/>
    <cellStyle name="Euro 19 6" xfId="4914"/>
    <cellStyle name="Euro 19 7" xfId="4915"/>
    <cellStyle name="Euro 19 8" xfId="4916"/>
    <cellStyle name="Euro 19 9" xfId="4917"/>
    <cellStyle name="Euro 2" xfId="4918"/>
    <cellStyle name="Euro 2 10" xfId="4919"/>
    <cellStyle name="Euro 2 11" xfId="8803"/>
    <cellStyle name="Euro 2 12" xfId="8804"/>
    <cellStyle name="Euro 2 13" xfId="8805"/>
    <cellStyle name="Euro 2 14" xfId="8806"/>
    <cellStyle name="Euro 2 15" xfId="8807"/>
    <cellStyle name="Euro 2 2" xfId="4920"/>
    <cellStyle name="Euro 2 2 2" xfId="4921"/>
    <cellStyle name="Euro 2 2 3" xfId="4922"/>
    <cellStyle name="Euro 2 3" xfId="4923"/>
    <cellStyle name="Euro 2 3 2" xfId="4924"/>
    <cellStyle name="Euro 2 3 3" xfId="4925"/>
    <cellStyle name="Euro 2 4" xfId="4926"/>
    <cellStyle name="Euro 2 5" xfId="4927"/>
    <cellStyle name="Euro 2 6" xfId="4928"/>
    <cellStyle name="Euro 2 7" xfId="4929"/>
    <cellStyle name="Euro 2 8" xfId="4930"/>
    <cellStyle name="Euro 2 9" xfId="4931"/>
    <cellStyle name="Euro 2_EBITDA POR SEGMENTO MENSUALIZADO 2011" xfId="4932"/>
    <cellStyle name="Euro 20" xfId="4933"/>
    <cellStyle name="Euro 20 10" xfId="4934"/>
    <cellStyle name="Euro 20 11" xfId="4935"/>
    <cellStyle name="Euro 20 12" xfId="4936"/>
    <cellStyle name="Euro 20 13" xfId="4937"/>
    <cellStyle name="Euro 20 14" xfId="4938"/>
    <cellStyle name="Euro 20 15" xfId="4939"/>
    <cellStyle name="Euro 20 16" xfId="4940"/>
    <cellStyle name="Euro 20 2" xfId="4941"/>
    <cellStyle name="Euro 20 3" xfId="4942"/>
    <cellStyle name="Euro 20 4" xfId="4943"/>
    <cellStyle name="Euro 20 5" xfId="4944"/>
    <cellStyle name="Euro 20 6" xfId="4945"/>
    <cellStyle name="Euro 20 7" xfId="4946"/>
    <cellStyle name="Euro 20 8" xfId="4947"/>
    <cellStyle name="Euro 20 9" xfId="4948"/>
    <cellStyle name="Euro 21" xfId="4949"/>
    <cellStyle name="Euro 21 10" xfId="4950"/>
    <cellStyle name="Euro 21 11" xfId="4951"/>
    <cellStyle name="Euro 21 12" xfId="4952"/>
    <cellStyle name="Euro 21 13" xfId="4953"/>
    <cellStyle name="Euro 21 14" xfId="4954"/>
    <cellStyle name="Euro 21 15" xfId="4955"/>
    <cellStyle name="Euro 21 16" xfId="4956"/>
    <cellStyle name="Euro 21 2" xfId="4957"/>
    <cellStyle name="Euro 21 3" xfId="4958"/>
    <cellStyle name="Euro 21 4" xfId="4959"/>
    <cellStyle name="Euro 21 5" xfId="4960"/>
    <cellStyle name="Euro 21 6" xfId="4961"/>
    <cellStyle name="Euro 21 7" xfId="4962"/>
    <cellStyle name="Euro 21 8" xfId="4963"/>
    <cellStyle name="Euro 21 9" xfId="4964"/>
    <cellStyle name="Euro 22" xfId="4965"/>
    <cellStyle name="Euro 22 10" xfId="4966"/>
    <cellStyle name="Euro 22 11" xfId="4967"/>
    <cellStyle name="Euro 22 12" xfId="4968"/>
    <cellStyle name="Euro 22 13" xfId="4969"/>
    <cellStyle name="Euro 22 14" xfId="4970"/>
    <cellStyle name="Euro 22 15" xfId="4971"/>
    <cellStyle name="Euro 22 16" xfId="4972"/>
    <cellStyle name="Euro 22 2" xfId="4973"/>
    <cellStyle name="Euro 22 3" xfId="4974"/>
    <cellStyle name="Euro 22 4" xfId="4975"/>
    <cellStyle name="Euro 22 5" xfId="4976"/>
    <cellStyle name="Euro 22 6" xfId="4977"/>
    <cellStyle name="Euro 22 7" xfId="4978"/>
    <cellStyle name="Euro 22 8" xfId="4979"/>
    <cellStyle name="Euro 22 9" xfId="4980"/>
    <cellStyle name="Euro 23" xfId="4981"/>
    <cellStyle name="Euro 23 10" xfId="4982"/>
    <cellStyle name="Euro 23 11" xfId="4983"/>
    <cellStyle name="Euro 23 12" xfId="4984"/>
    <cellStyle name="Euro 23 13" xfId="4985"/>
    <cellStyle name="Euro 23 14" xfId="4986"/>
    <cellStyle name="Euro 23 15" xfId="4987"/>
    <cellStyle name="Euro 23 16" xfId="4988"/>
    <cellStyle name="Euro 23 2" xfId="4989"/>
    <cellStyle name="Euro 23 3" xfId="4990"/>
    <cellStyle name="Euro 23 4" xfId="4991"/>
    <cellStyle name="Euro 23 5" xfId="4992"/>
    <cellStyle name="Euro 23 6" xfId="4993"/>
    <cellStyle name="Euro 23 7" xfId="4994"/>
    <cellStyle name="Euro 23 8" xfId="4995"/>
    <cellStyle name="Euro 23 9" xfId="4996"/>
    <cellStyle name="Euro 24" xfId="4997"/>
    <cellStyle name="Euro 24 10" xfId="4998"/>
    <cellStyle name="Euro 24 11" xfId="4999"/>
    <cellStyle name="Euro 24 12" xfId="5000"/>
    <cellStyle name="Euro 24 13" xfId="5001"/>
    <cellStyle name="Euro 24 2" xfId="5002"/>
    <cellStyle name="Euro 24 3" xfId="5003"/>
    <cellStyle name="Euro 24 4" xfId="5004"/>
    <cellStyle name="Euro 24 5" xfId="5005"/>
    <cellStyle name="Euro 24 6" xfId="5006"/>
    <cellStyle name="Euro 24 7" xfId="5007"/>
    <cellStyle name="Euro 24 8" xfId="5008"/>
    <cellStyle name="Euro 24 9" xfId="5009"/>
    <cellStyle name="Euro 25" xfId="5010"/>
    <cellStyle name="Euro 25 10" xfId="5011"/>
    <cellStyle name="Euro 25 11" xfId="5012"/>
    <cellStyle name="Euro 25 12" xfId="5013"/>
    <cellStyle name="Euro 25 13" xfId="5014"/>
    <cellStyle name="Euro 25 2" xfId="5015"/>
    <cellStyle name="Euro 25 3" xfId="5016"/>
    <cellStyle name="Euro 25 4" xfId="5017"/>
    <cellStyle name="Euro 25 5" xfId="5018"/>
    <cellStyle name="Euro 25 6" xfId="5019"/>
    <cellStyle name="Euro 25 7" xfId="5020"/>
    <cellStyle name="Euro 25 8" xfId="5021"/>
    <cellStyle name="Euro 25 9" xfId="5022"/>
    <cellStyle name="Euro 26" xfId="5023"/>
    <cellStyle name="Euro 27" xfId="5024"/>
    <cellStyle name="Euro 28" xfId="5025"/>
    <cellStyle name="Euro 29" xfId="5026"/>
    <cellStyle name="Euro 3" xfId="5027"/>
    <cellStyle name="Euro 3 2" xfId="5028"/>
    <cellStyle name="Euro 3 3" xfId="5029"/>
    <cellStyle name="Euro 3 4" xfId="5030"/>
    <cellStyle name="Euro 3 5" xfId="5031"/>
    <cellStyle name="Euro 3 6" xfId="5032"/>
    <cellStyle name="Euro 3 7" xfId="5033"/>
    <cellStyle name="Euro 3 8" xfId="5034"/>
    <cellStyle name="Euro 3 9" xfId="5035"/>
    <cellStyle name="Euro 30" xfId="5036"/>
    <cellStyle name="Euro 31" xfId="5037"/>
    <cellStyle name="Euro 32" xfId="5038"/>
    <cellStyle name="Euro 33" xfId="5039"/>
    <cellStyle name="Euro 34" xfId="5040"/>
    <cellStyle name="Euro 35" xfId="5041"/>
    <cellStyle name="Euro 36" xfId="5042"/>
    <cellStyle name="Euro 37" xfId="5043"/>
    <cellStyle name="Euro 38" xfId="5044"/>
    <cellStyle name="Euro 39" xfId="5045"/>
    <cellStyle name="Euro 4" xfId="5046"/>
    <cellStyle name="Euro 4 2" xfId="5047"/>
    <cellStyle name="Euro 4 3" xfId="5048"/>
    <cellStyle name="Euro 4 4" xfId="5049"/>
    <cellStyle name="Euro 4 5" xfId="5050"/>
    <cellStyle name="Euro 4 6" xfId="5051"/>
    <cellStyle name="Euro 4 7" xfId="5052"/>
    <cellStyle name="Euro 4 8" xfId="5053"/>
    <cellStyle name="Euro 40" xfId="5054"/>
    <cellStyle name="Euro 41" xfId="5055"/>
    <cellStyle name="Euro 41 10" xfId="5056"/>
    <cellStyle name="Euro 41 11" xfId="5057"/>
    <cellStyle name="Euro 41 12" xfId="5058"/>
    <cellStyle name="Euro 41 2" xfId="5059"/>
    <cellStyle name="Euro 41 3" xfId="5060"/>
    <cellStyle name="Euro 41 4" xfId="5061"/>
    <cellStyle name="Euro 41 5" xfId="5062"/>
    <cellStyle name="Euro 41 6" xfId="5063"/>
    <cellStyle name="Euro 41 7" xfId="5064"/>
    <cellStyle name="Euro 41 8" xfId="5065"/>
    <cellStyle name="Euro 41 9" xfId="5066"/>
    <cellStyle name="Euro 42" xfId="5067"/>
    <cellStyle name="Euro 43" xfId="5068"/>
    <cellStyle name="Euro 44" xfId="5069"/>
    <cellStyle name="Euro 45" xfId="5070"/>
    <cellStyle name="Euro 46" xfId="5071"/>
    <cellStyle name="Euro 47" xfId="5072"/>
    <cellStyle name="Euro 48" xfId="5073"/>
    <cellStyle name="Euro 49" xfId="5074"/>
    <cellStyle name="Euro 5" xfId="5075"/>
    <cellStyle name="Euro 5 2" xfId="5076"/>
    <cellStyle name="Euro 5 3" xfId="5077"/>
    <cellStyle name="Euro 5 4" xfId="5078"/>
    <cellStyle name="Euro 5 5" xfId="5079"/>
    <cellStyle name="Euro 5 6" xfId="5080"/>
    <cellStyle name="Euro 5 7" xfId="5081"/>
    <cellStyle name="Euro 50" xfId="5082"/>
    <cellStyle name="Euro 51" xfId="5083"/>
    <cellStyle name="Euro 52" xfId="5084"/>
    <cellStyle name="Euro 53" xfId="5085"/>
    <cellStyle name="Euro 54" xfId="5086"/>
    <cellStyle name="Euro 55" xfId="5087"/>
    <cellStyle name="Euro 56" xfId="5088"/>
    <cellStyle name="Euro 57" xfId="5089"/>
    <cellStyle name="Euro 58" xfId="5090"/>
    <cellStyle name="Euro 59" xfId="5091"/>
    <cellStyle name="Euro 6" xfId="5092"/>
    <cellStyle name="Euro 6 2" xfId="5093"/>
    <cellStyle name="Euro 6 3" xfId="5094"/>
    <cellStyle name="Euro 6 4" xfId="5095"/>
    <cellStyle name="Euro 6 5" xfId="5096"/>
    <cellStyle name="Euro 6 6" xfId="5097"/>
    <cellStyle name="Euro 6 7" xfId="5098"/>
    <cellStyle name="Euro 60" xfId="5099"/>
    <cellStyle name="Euro 61" xfId="5100"/>
    <cellStyle name="Euro 62" xfId="5101"/>
    <cellStyle name="Euro 63" xfId="5102"/>
    <cellStyle name="Euro 64" xfId="5103"/>
    <cellStyle name="Euro 65" xfId="5104"/>
    <cellStyle name="Euro 66" xfId="5105"/>
    <cellStyle name="Euro 67" xfId="5106"/>
    <cellStyle name="Euro 68" xfId="5107"/>
    <cellStyle name="Euro 69" xfId="5108"/>
    <cellStyle name="Euro 7" xfId="5109"/>
    <cellStyle name="Euro 7 2" xfId="5110"/>
    <cellStyle name="Euro 7 3" xfId="5111"/>
    <cellStyle name="Euro 7 4" xfId="5112"/>
    <cellStyle name="Euro 7 5" xfId="5113"/>
    <cellStyle name="Euro 7 6" xfId="5114"/>
    <cellStyle name="Euro 7 7" xfId="5115"/>
    <cellStyle name="Euro 70" xfId="5116"/>
    <cellStyle name="Euro 71" xfId="5117"/>
    <cellStyle name="Euro 72" xfId="5118"/>
    <cellStyle name="Euro 73" xfId="5119"/>
    <cellStyle name="Euro 74" xfId="5120"/>
    <cellStyle name="Euro 75" xfId="5121"/>
    <cellStyle name="Euro 76" xfId="5122"/>
    <cellStyle name="Euro 77" xfId="5123"/>
    <cellStyle name="Euro 78" xfId="5124"/>
    <cellStyle name="Euro 79" xfId="5125"/>
    <cellStyle name="Euro 8" xfId="5126"/>
    <cellStyle name="Euro 8 2" xfId="5127"/>
    <cellStyle name="Euro 8 3" xfId="5128"/>
    <cellStyle name="Euro 8 4" xfId="5129"/>
    <cellStyle name="Euro 8 5" xfId="5130"/>
    <cellStyle name="Euro 8 6" xfId="5131"/>
    <cellStyle name="Euro 8 7" xfId="5132"/>
    <cellStyle name="Euro 80" xfId="5133"/>
    <cellStyle name="Euro 81" xfId="5134"/>
    <cellStyle name="Euro 82" xfId="5135"/>
    <cellStyle name="Euro 83" xfId="5136"/>
    <cellStyle name="Euro 84" xfId="5137"/>
    <cellStyle name="Euro 9" xfId="5138"/>
    <cellStyle name="Euro 9 2" xfId="5139"/>
    <cellStyle name="Euro 9 3" xfId="5140"/>
    <cellStyle name="Euro 9 4" xfId="5141"/>
    <cellStyle name="Euro 9 5" xfId="5142"/>
    <cellStyle name="Euro 9 6" xfId="5143"/>
    <cellStyle name="Euro 9 7" xfId="5144"/>
    <cellStyle name="Euro_(+, -) Activos fijos tipo historico" xfId="5145"/>
    <cellStyle name="Explanatory Text" xfId="5146"/>
    <cellStyle name="Explanatory Text 2" xfId="5147"/>
    <cellStyle name="Explanatory Text 2 10" xfId="8808"/>
    <cellStyle name="Explanatory Text 2 11" xfId="8809"/>
    <cellStyle name="Explanatory Text 2 12" xfId="8810"/>
    <cellStyle name="Explanatory Text 2 13" xfId="8811"/>
    <cellStyle name="Explanatory Text 2 14" xfId="8812"/>
    <cellStyle name="Explanatory Text 2 15" xfId="8813"/>
    <cellStyle name="Explanatory Text 2 2" xfId="8814"/>
    <cellStyle name="Explanatory Text 2 3" xfId="8815"/>
    <cellStyle name="Explanatory Text 2 4" xfId="8816"/>
    <cellStyle name="Explanatory Text 2 5" xfId="8817"/>
    <cellStyle name="Explanatory Text 2 6" xfId="8818"/>
    <cellStyle name="Explanatory Text 2 7" xfId="8819"/>
    <cellStyle name="Explanatory Text 2 8" xfId="8820"/>
    <cellStyle name="Explanatory Text 2 9" xfId="8821"/>
    <cellStyle name="EY House" xfId="5148"/>
    <cellStyle name="EY Narrative text" xfId="5149"/>
    <cellStyle name="EY%colcalc" xfId="5150"/>
    <cellStyle name="EY%input" xfId="5151"/>
    <cellStyle name="EY%rowcalc" xfId="5152"/>
    <cellStyle name="EY0dp" xfId="5153"/>
    <cellStyle name="EY1dp" xfId="5154"/>
    <cellStyle name="EY2dp" xfId="5155"/>
    <cellStyle name="EY3dp" xfId="5156"/>
    <cellStyle name="EYChartTitle" xfId="5157"/>
    <cellStyle name="EYColumnHeading" xfId="5158"/>
    <cellStyle name="EYColumnHeading 2" xfId="5159"/>
    <cellStyle name="EYColumnHeading 3" xfId="5160"/>
    <cellStyle name="EYColumnHeading_20101005 Full Model ED v44 post CC full covenants" xfId="5161"/>
    <cellStyle name="EYColumnHeadingItalic" xfId="5162"/>
    <cellStyle name="EYCoverDatabookName" xfId="5163"/>
    <cellStyle name="EYCoverDate" xfId="5164"/>
    <cellStyle name="EYCoverDraft" xfId="5165"/>
    <cellStyle name="EYCoverProjectName" xfId="5166"/>
    <cellStyle name="EYCurrency" xfId="5167"/>
    <cellStyle name="EYCurrency 2" xfId="5168"/>
    <cellStyle name="EYCurrency 3" xfId="5169"/>
    <cellStyle name="EYCurrency_20101005 Full Model ED v44 post CC full covenants" xfId="5170"/>
    <cellStyle name="EYHeading1" xfId="5171"/>
    <cellStyle name="EYheading2" xfId="5172"/>
    <cellStyle name="EYheading3" xfId="5173"/>
    <cellStyle name="EYNotes" xfId="5174"/>
    <cellStyle name="EYNotesHeading" xfId="5175"/>
    <cellStyle name="EYNotesHeading 2" xfId="5176"/>
    <cellStyle name="EYNotesHeading 3" xfId="5177"/>
    <cellStyle name="EYNotesHeading_20101005 Full Model ED v44 post CC full covenants" xfId="5178"/>
    <cellStyle name="EYnumber" xfId="5179"/>
    <cellStyle name="EYnumber 2" xfId="5180"/>
    <cellStyle name="EYnumber_EBITDA Bridge Template2" xfId="5181"/>
    <cellStyle name="EYRelianceRestricted" xfId="5182"/>
    <cellStyle name="EYSectionHeading" xfId="5183"/>
    <cellStyle name="EYSheetHeader1" xfId="5184"/>
    <cellStyle name="EYSheetHeading" xfId="5185"/>
    <cellStyle name="EYSheetHeading 2" xfId="5186"/>
    <cellStyle name="EYSheetHeading_20101005 Full Model ED v44 post CC full covenants" xfId="5187"/>
    <cellStyle name="EYsmallheading" xfId="5188"/>
    <cellStyle name="EYSource" xfId="5189"/>
    <cellStyle name="EYSource 2" xfId="5190"/>
    <cellStyle name="EYSource_20101005 Full Model ED v44 post CC full covenants" xfId="5191"/>
    <cellStyle name="EYtext" xfId="5192"/>
    <cellStyle name="EYtextbold" xfId="5193"/>
    <cellStyle name="EYtextbolditalic" xfId="5194"/>
    <cellStyle name="EYtextitalic" xfId="5195"/>
    <cellStyle name="f" xfId="5196"/>
    <cellStyle name="f 2" xfId="5197"/>
    <cellStyle name="f Highlight 2" xfId="5198"/>
    <cellStyle name="f_11.indop" xfId="5199"/>
    <cellStyle name="f_11.merc" xfId="5200"/>
    <cellStyle name="f_clp-usd" xfId="5201"/>
    <cellStyle name="f_ITI_Informe Mensual_2011" xfId="5202"/>
    <cellStyle name="F2" xfId="5203"/>
    <cellStyle name="F2 10" xfId="8822"/>
    <cellStyle name="F2 11" xfId="8823"/>
    <cellStyle name="F2 12" xfId="8824"/>
    <cellStyle name="F2 13" xfId="8825"/>
    <cellStyle name="F2 14" xfId="8826"/>
    <cellStyle name="F2 15" xfId="8827"/>
    <cellStyle name="F2 16" xfId="8828"/>
    <cellStyle name="F2 17" xfId="8829"/>
    <cellStyle name="F2 2" xfId="8830"/>
    <cellStyle name="F2 3" xfId="8831"/>
    <cellStyle name="F2 4" xfId="8832"/>
    <cellStyle name="F2 5" xfId="8833"/>
    <cellStyle name="F2 6" xfId="8834"/>
    <cellStyle name="F2 7" xfId="8835"/>
    <cellStyle name="F2 8" xfId="8836"/>
    <cellStyle name="F2 9" xfId="8837"/>
    <cellStyle name="F3" xfId="5204"/>
    <cellStyle name="F3 10" xfId="8838"/>
    <cellStyle name="F3 11" xfId="8839"/>
    <cellStyle name="F3 12" xfId="8840"/>
    <cellStyle name="F3 13" xfId="8841"/>
    <cellStyle name="F3 14" xfId="8842"/>
    <cellStyle name="F3 15" xfId="8843"/>
    <cellStyle name="F3 16" xfId="8844"/>
    <cellStyle name="F3 17" xfId="8845"/>
    <cellStyle name="F3 2" xfId="8846"/>
    <cellStyle name="F3 3" xfId="8847"/>
    <cellStyle name="F3 4" xfId="8848"/>
    <cellStyle name="F3 5" xfId="8849"/>
    <cellStyle name="F3 6" xfId="8850"/>
    <cellStyle name="F3 7" xfId="8851"/>
    <cellStyle name="F3 8" xfId="8852"/>
    <cellStyle name="F3 9" xfId="8853"/>
    <cellStyle name="F4" xfId="5205"/>
    <cellStyle name="F4 10" xfId="8854"/>
    <cellStyle name="F4 11" xfId="8855"/>
    <cellStyle name="F4 12" xfId="8856"/>
    <cellStyle name="F4 13" xfId="8857"/>
    <cellStyle name="F4 14" xfId="8858"/>
    <cellStyle name="F4 15" xfId="8859"/>
    <cellStyle name="F4 16" xfId="8860"/>
    <cellStyle name="F4 17" xfId="8861"/>
    <cellStyle name="F4 2" xfId="8862"/>
    <cellStyle name="F4 3" xfId="8863"/>
    <cellStyle name="F4 4" xfId="8864"/>
    <cellStyle name="F4 5" xfId="8865"/>
    <cellStyle name="F4 6" xfId="8866"/>
    <cellStyle name="F4 7" xfId="8867"/>
    <cellStyle name="F4 8" xfId="8868"/>
    <cellStyle name="F4 9" xfId="8869"/>
    <cellStyle name="F5" xfId="5206"/>
    <cellStyle name="F5 10" xfId="8870"/>
    <cellStyle name="F5 11" xfId="8871"/>
    <cellStyle name="F5 12" xfId="8872"/>
    <cellStyle name="F5 13" xfId="8873"/>
    <cellStyle name="F5 14" xfId="8874"/>
    <cellStyle name="F5 15" xfId="8875"/>
    <cellStyle name="F5 16" xfId="8876"/>
    <cellStyle name="F5 17" xfId="8877"/>
    <cellStyle name="F5 2" xfId="8878"/>
    <cellStyle name="F5 3" xfId="8879"/>
    <cellStyle name="F5 4" xfId="8880"/>
    <cellStyle name="F5 5" xfId="8881"/>
    <cellStyle name="F5 6" xfId="8882"/>
    <cellStyle name="F5 7" xfId="8883"/>
    <cellStyle name="F5 8" xfId="8884"/>
    <cellStyle name="F5 9" xfId="8885"/>
    <cellStyle name="F6" xfId="5207"/>
    <cellStyle name="F6 10" xfId="8886"/>
    <cellStyle name="F6 11" xfId="8887"/>
    <cellStyle name="F6 12" xfId="8888"/>
    <cellStyle name="F6 13" xfId="8889"/>
    <cellStyle name="F6 14" xfId="8890"/>
    <cellStyle name="F6 15" xfId="8891"/>
    <cellStyle name="F6 16" xfId="8892"/>
    <cellStyle name="F6 17" xfId="8893"/>
    <cellStyle name="F6 2" xfId="8894"/>
    <cellStyle name="F6 3" xfId="8895"/>
    <cellStyle name="F6 4" xfId="8896"/>
    <cellStyle name="F6 5" xfId="8897"/>
    <cellStyle name="F6 6" xfId="8898"/>
    <cellStyle name="F6 7" xfId="8899"/>
    <cellStyle name="F6 8" xfId="8900"/>
    <cellStyle name="F6 9" xfId="8901"/>
    <cellStyle name="F7" xfId="5208"/>
    <cellStyle name="F7 10" xfId="8902"/>
    <cellStyle name="F7 11" xfId="8903"/>
    <cellStyle name="F7 12" xfId="8904"/>
    <cellStyle name="F7 13" xfId="8905"/>
    <cellStyle name="F7 14" xfId="8906"/>
    <cellStyle name="F7 15" xfId="8907"/>
    <cellStyle name="F7 16" xfId="8908"/>
    <cellStyle name="F7 17" xfId="8909"/>
    <cellStyle name="F7 2" xfId="8910"/>
    <cellStyle name="F7 3" xfId="8911"/>
    <cellStyle name="F7 4" xfId="8912"/>
    <cellStyle name="F7 5" xfId="8913"/>
    <cellStyle name="F7 6" xfId="8914"/>
    <cellStyle name="F7 7" xfId="8915"/>
    <cellStyle name="F7 8" xfId="8916"/>
    <cellStyle name="F7 9" xfId="8917"/>
    <cellStyle name="F8" xfId="5209"/>
    <cellStyle name="F8 10" xfId="8918"/>
    <cellStyle name="F8 11" xfId="8919"/>
    <cellStyle name="F8 12" xfId="8920"/>
    <cellStyle name="F8 13" xfId="8921"/>
    <cellStyle name="F8 14" xfId="8922"/>
    <cellStyle name="F8 15" xfId="8923"/>
    <cellStyle name="F8 16" xfId="8924"/>
    <cellStyle name="F8 17" xfId="8925"/>
    <cellStyle name="F8 2" xfId="8926"/>
    <cellStyle name="F8 3" xfId="8927"/>
    <cellStyle name="F8 4" xfId="8928"/>
    <cellStyle name="F8 5" xfId="8929"/>
    <cellStyle name="F8 6" xfId="8930"/>
    <cellStyle name="F8 7" xfId="8931"/>
    <cellStyle name="F8 8" xfId="8932"/>
    <cellStyle name="F8 9" xfId="8933"/>
    <cellStyle name="fecha" xfId="5210"/>
    <cellStyle name="Fecha 10" xfId="5211"/>
    <cellStyle name="fecha 11" xfId="5212"/>
    <cellStyle name="fecha 12" xfId="5213"/>
    <cellStyle name="fecha 2" xfId="5214"/>
    <cellStyle name="fecha 3" xfId="5215"/>
    <cellStyle name="fecha 4" xfId="5216"/>
    <cellStyle name="fecha 5" xfId="5217"/>
    <cellStyle name="Fecha 6" xfId="5218"/>
    <cellStyle name="Fecha 7" xfId="5219"/>
    <cellStyle name="Fecha 8" xfId="5220"/>
    <cellStyle name="Fecha 9" xfId="5221"/>
    <cellStyle name="FF_EURO" xfId="5222"/>
    <cellStyle name="Fijo" xfId="5223"/>
    <cellStyle name="Fijo 2" xfId="5224"/>
    <cellStyle name="Fijo 3" xfId="5225"/>
    <cellStyle name="Finan?ní0" xfId="5226"/>
    <cellStyle name="Financiero" xfId="5227"/>
    <cellStyle name="Financiero 2" xfId="5228"/>
    <cellStyle name="Financiero 3" xfId="5229"/>
    <cellStyle name="Finanční0" xfId="5230"/>
    <cellStyle name="Fixed" xfId="5231"/>
    <cellStyle name="Fixlong" xfId="5232"/>
    <cellStyle name="Footer SBILogo1" xfId="5233"/>
    <cellStyle name="Footer SBILogo2" xfId="5234"/>
    <cellStyle name="Footnote" xfId="5235"/>
    <cellStyle name="Footnote Reference" xfId="5236"/>
    <cellStyle name="Footnote_HDI - Template BR 2005-01" xfId="5237"/>
    <cellStyle name="Forecast" xfId="5238"/>
    <cellStyle name="Forecast %" xfId="5239"/>
    <cellStyle name="Format Number Column" xfId="5240"/>
    <cellStyle name="Formula" xfId="5241"/>
    <cellStyle name="Fred" xfId="5242"/>
    <cellStyle name="from Input Sheet" xfId="5243"/>
    <cellStyle name="From Project Models" xfId="5244"/>
    <cellStyle name="FRxAmtStyle" xfId="5245"/>
    <cellStyle name="g Highlight 1" xfId="5246"/>
    <cellStyle name="gelb" xfId="8934"/>
    <cellStyle name="GN Store Nord A/S (CPSE:GN) - Monthly Forward P/E (NTM)Style" xfId="5247"/>
    <cellStyle name="Good" xfId="5248"/>
    <cellStyle name="Good 2" xfId="5249"/>
    <cellStyle name="Good 2 10" xfId="8935"/>
    <cellStyle name="Good 2 11" xfId="8936"/>
    <cellStyle name="Good 2 12" xfId="8937"/>
    <cellStyle name="Good 2 13" xfId="8938"/>
    <cellStyle name="Good 2 14" xfId="8939"/>
    <cellStyle name="Good 2 15" xfId="8940"/>
    <cellStyle name="Good 2 2" xfId="8941"/>
    <cellStyle name="Good 2 3" xfId="8942"/>
    <cellStyle name="Good 2 4" xfId="8943"/>
    <cellStyle name="Good 2 5" xfId="8944"/>
    <cellStyle name="Good 2 6" xfId="8945"/>
    <cellStyle name="Good 2 7" xfId="8946"/>
    <cellStyle name="Good 2 8" xfId="8947"/>
    <cellStyle name="Good 2 9" xfId="8948"/>
    <cellStyle name="GPM_Allocation" xfId="5250"/>
    <cellStyle name="GREG" xfId="5251"/>
    <cellStyle name="Grey" xfId="5252"/>
    <cellStyle name="Grey 2" xfId="8949"/>
    <cellStyle name="Grey 2 10" xfId="8950"/>
    <cellStyle name="Grey 2 11" xfId="8951"/>
    <cellStyle name="Grey 2 12" xfId="8952"/>
    <cellStyle name="Grey 2 13" xfId="8953"/>
    <cellStyle name="Grey 2 14" xfId="8954"/>
    <cellStyle name="Grey 2 15" xfId="8955"/>
    <cellStyle name="Grey 2 2" xfId="8956"/>
    <cellStyle name="Grey 2 3" xfId="8957"/>
    <cellStyle name="Grey 2 4" xfId="8958"/>
    <cellStyle name="Grey 2 5" xfId="8959"/>
    <cellStyle name="Grey 2 6" xfId="8960"/>
    <cellStyle name="Grey 2 7" xfId="8961"/>
    <cellStyle name="Grey 2 8" xfId="8962"/>
    <cellStyle name="Grey 2 9" xfId="8963"/>
    <cellStyle name="H 2" xfId="5253"/>
    <cellStyle name="hard no." xfId="5254"/>
    <cellStyle name="Hard Percent" xfId="5255"/>
    <cellStyle name="Header" xfId="5256"/>
    <cellStyle name="Header 2" xfId="5257"/>
    <cellStyle name="Header Draft Stamp" xfId="5258"/>
    <cellStyle name="Header_Back up forecast 02" xfId="5259"/>
    <cellStyle name="Header1" xfId="5260"/>
    <cellStyle name="Header2" xfId="5261"/>
    <cellStyle name="Header2 2" xfId="8964"/>
    <cellStyle name="Header2 2 2" xfId="8965"/>
    <cellStyle name="Header2 2 2 2" xfId="8966"/>
    <cellStyle name="Header2 2 2 3" xfId="8967"/>
    <cellStyle name="Header2 2 3" xfId="8968"/>
    <cellStyle name="Header2 2 3 2" xfId="8969"/>
    <cellStyle name="Header2 2 4" xfId="8970"/>
    <cellStyle name="Header2 2 4 2" xfId="8971"/>
    <cellStyle name="Header2 2 5" xfId="8972"/>
    <cellStyle name="Header2 2 6" xfId="8973"/>
    <cellStyle name="Header2 3" xfId="8974"/>
    <cellStyle name="Header2 3 2" xfId="8975"/>
    <cellStyle name="Header2 3 3" xfId="8976"/>
    <cellStyle name="Header2 4" xfId="8977"/>
    <cellStyle name="Header2 4 2" xfId="8978"/>
    <cellStyle name="Header2 5" xfId="8979"/>
    <cellStyle name="Header2 5 2" xfId="8980"/>
    <cellStyle name="Header2 6" xfId="8981"/>
    <cellStyle name="Header2 6 2" xfId="8982"/>
    <cellStyle name="Header2 7" xfId="8983"/>
    <cellStyle name="Header2 7 2" xfId="8984"/>
    <cellStyle name="Header2 7 3" xfId="8985"/>
    <cellStyle name="header3" xfId="5262"/>
    <cellStyle name="Heading" xfId="5263"/>
    <cellStyle name="Heading 1" xfId="5264"/>
    <cellStyle name="Heading 1 2" xfId="5265"/>
    <cellStyle name="Heading 1 2 10" xfId="8986"/>
    <cellStyle name="Heading 1 2 11" xfId="8987"/>
    <cellStyle name="Heading 1 2 12" xfId="8988"/>
    <cellStyle name="Heading 1 2 13" xfId="8989"/>
    <cellStyle name="Heading 1 2 14" xfId="8990"/>
    <cellStyle name="Heading 1 2 15" xfId="8991"/>
    <cellStyle name="Heading 1 2 2" xfId="8992"/>
    <cellStyle name="Heading 1 2 3" xfId="8993"/>
    <cellStyle name="Heading 1 2 4" xfId="8994"/>
    <cellStyle name="Heading 1 2 5" xfId="8995"/>
    <cellStyle name="Heading 1 2 6" xfId="8996"/>
    <cellStyle name="Heading 1 2 7" xfId="8997"/>
    <cellStyle name="Heading 1 2 8" xfId="8998"/>
    <cellStyle name="Heading 1 2 9" xfId="8999"/>
    <cellStyle name="Heading 1 3" xfId="9000"/>
    <cellStyle name="Heading 1 Above" xfId="5266"/>
    <cellStyle name="Heading 1+" xfId="5267"/>
    <cellStyle name="Heading 2" xfId="5268"/>
    <cellStyle name="Heading 2 2" xfId="5269"/>
    <cellStyle name="Heading 2 2 10" xfId="9001"/>
    <cellStyle name="Heading 2 2 11" xfId="9002"/>
    <cellStyle name="Heading 2 2 12" xfId="9003"/>
    <cellStyle name="Heading 2 2 13" xfId="9004"/>
    <cellStyle name="Heading 2 2 14" xfId="9005"/>
    <cellStyle name="Heading 2 2 15" xfId="9006"/>
    <cellStyle name="Heading 2 2 2" xfId="9007"/>
    <cellStyle name="Heading 2 2 3" xfId="9008"/>
    <cellStyle name="Heading 2 2 4" xfId="9009"/>
    <cellStyle name="Heading 2 2 5" xfId="9010"/>
    <cellStyle name="Heading 2 2 6" xfId="9011"/>
    <cellStyle name="Heading 2 2 7" xfId="9012"/>
    <cellStyle name="Heading 2 2 8" xfId="9013"/>
    <cellStyle name="Heading 2 2 9" xfId="9014"/>
    <cellStyle name="Heading 2 3" xfId="9015"/>
    <cellStyle name="Heading 2 Below" xfId="5270"/>
    <cellStyle name="Heading 2+" xfId="5271"/>
    <cellStyle name="Heading 3" xfId="5272"/>
    <cellStyle name="Heading 3 2" xfId="5273"/>
    <cellStyle name="Heading 3 2 10" xfId="9016"/>
    <cellStyle name="Heading 3 2 11" xfId="9017"/>
    <cellStyle name="Heading 3 2 12" xfId="9018"/>
    <cellStyle name="Heading 3 2 13" xfId="9019"/>
    <cellStyle name="Heading 3 2 14" xfId="9020"/>
    <cellStyle name="Heading 3 2 15" xfId="9021"/>
    <cellStyle name="Heading 3 2 2" xfId="9022"/>
    <cellStyle name="Heading 3 2 3" xfId="9023"/>
    <cellStyle name="Heading 3 2 4" xfId="9024"/>
    <cellStyle name="Heading 3 2 5" xfId="9025"/>
    <cellStyle name="Heading 3 2 6" xfId="9026"/>
    <cellStyle name="Heading 3 2 7" xfId="9027"/>
    <cellStyle name="Heading 3 2 8" xfId="9028"/>
    <cellStyle name="Heading 3 2 9" xfId="9029"/>
    <cellStyle name="Heading 3 3" xfId="9030"/>
    <cellStyle name="Heading 3+" xfId="5274"/>
    <cellStyle name="Heading 4" xfId="5275"/>
    <cellStyle name="Heading 4 2" xfId="5276"/>
    <cellStyle name="Heading 4 2 10" xfId="9031"/>
    <cellStyle name="Heading 4 2 11" xfId="9032"/>
    <cellStyle name="Heading 4 2 12" xfId="9033"/>
    <cellStyle name="Heading 4 2 13" xfId="9034"/>
    <cellStyle name="Heading 4 2 14" xfId="9035"/>
    <cellStyle name="Heading 4 2 15" xfId="9036"/>
    <cellStyle name="Heading 4 2 2" xfId="9037"/>
    <cellStyle name="Heading 4 2 3" xfId="9038"/>
    <cellStyle name="Heading 4 2 4" xfId="9039"/>
    <cellStyle name="Heading 4 2 5" xfId="9040"/>
    <cellStyle name="Heading 4 2 6" xfId="9041"/>
    <cellStyle name="Heading 4 2 7" xfId="9042"/>
    <cellStyle name="Heading 4 2 8" xfId="9043"/>
    <cellStyle name="Heading 4 2 9" xfId="9044"/>
    <cellStyle name="Heading 4 3" xfId="9045"/>
    <cellStyle name="Heading No Underline" xfId="5277"/>
    <cellStyle name="Heading With Underline" xfId="5278"/>
    <cellStyle name="Heading With Underline 2" xfId="5279"/>
    <cellStyle name="Heading With Underline 2 10" xfId="5280"/>
    <cellStyle name="Heading With Underline 2 10 2" xfId="9046"/>
    <cellStyle name="Heading With Underline 2 11" xfId="5281"/>
    <cellStyle name="Heading With Underline 2 11 2" xfId="9047"/>
    <cellStyle name="Heading With Underline 2 12" xfId="5282"/>
    <cellStyle name="Heading With Underline 2 12 2" xfId="9048"/>
    <cellStyle name="Heading With Underline 2 13" xfId="5283"/>
    <cellStyle name="Heading With Underline 2 13 2" xfId="9049"/>
    <cellStyle name="Heading With Underline 2 14" xfId="9050"/>
    <cellStyle name="Heading With Underline 2 2" xfId="5284"/>
    <cellStyle name="Heading With Underline 2 2 2" xfId="9051"/>
    <cellStyle name="Heading With Underline 2 3" xfId="5285"/>
    <cellStyle name="Heading With Underline 2 3 2" xfId="9052"/>
    <cellStyle name="Heading With Underline 2 4" xfId="5286"/>
    <cellStyle name="Heading With Underline 2 4 2" xfId="9053"/>
    <cellStyle name="Heading With Underline 2 5" xfId="5287"/>
    <cellStyle name="Heading With Underline 2 5 2" xfId="9054"/>
    <cellStyle name="Heading With Underline 2 6" xfId="5288"/>
    <cellStyle name="Heading With Underline 2 6 2" xfId="9055"/>
    <cellStyle name="Heading With Underline 2 7" xfId="5289"/>
    <cellStyle name="Heading With Underline 2 7 2" xfId="9056"/>
    <cellStyle name="Heading With Underline 2 8" xfId="5290"/>
    <cellStyle name="Heading With Underline 2 8 2" xfId="9057"/>
    <cellStyle name="Heading With Underline 2 9" xfId="5291"/>
    <cellStyle name="Heading With Underline 2 9 2" xfId="9058"/>
    <cellStyle name="Heading With Underline 3" xfId="5292"/>
    <cellStyle name="Heading With Underline 3 2" xfId="9059"/>
    <cellStyle name="Heading With Underline 3 2 2" xfId="9060"/>
    <cellStyle name="Heading With Underline 3 3" xfId="9061"/>
    <cellStyle name="Heading1" xfId="5293"/>
    <cellStyle name="Heading2" xfId="5294"/>
    <cellStyle name="Headings" xfId="5295"/>
    <cellStyle name="hellblau" xfId="9062"/>
    <cellStyle name="hellgrau" xfId="9063"/>
    <cellStyle name="Hidden" xfId="5296"/>
    <cellStyle name="Hidden 2" xfId="5297"/>
    <cellStyle name="Hidden 2 10" xfId="5298"/>
    <cellStyle name="Hidden 2 10 2" xfId="9064"/>
    <cellStyle name="Hidden 2 11" xfId="5299"/>
    <cellStyle name="Hidden 2 11 2" xfId="9065"/>
    <cellStyle name="Hidden 2 12" xfId="5300"/>
    <cellStyle name="Hidden 2 12 2" xfId="9066"/>
    <cellStyle name="Hidden 2 13" xfId="5301"/>
    <cellStyle name="Hidden 2 13 2" xfId="9067"/>
    <cellStyle name="Hidden 2 14" xfId="9068"/>
    <cellStyle name="Hidden 2 2" xfId="5302"/>
    <cellStyle name="Hidden 2 2 2" xfId="9069"/>
    <cellStyle name="Hidden 2 3" xfId="5303"/>
    <cellStyle name="Hidden 2 3 2" xfId="9070"/>
    <cellStyle name="Hidden 2 4" xfId="5304"/>
    <cellStyle name="Hidden 2 4 2" xfId="9071"/>
    <cellStyle name="Hidden 2 5" xfId="5305"/>
    <cellStyle name="Hidden 2 5 2" xfId="9072"/>
    <cellStyle name="Hidden 2 6" xfId="5306"/>
    <cellStyle name="Hidden 2 6 2" xfId="9073"/>
    <cellStyle name="Hidden 2 7" xfId="5307"/>
    <cellStyle name="Hidden 2 7 2" xfId="9074"/>
    <cellStyle name="Hidden 2 8" xfId="5308"/>
    <cellStyle name="Hidden 2 8 2" xfId="9075"/>
    <cellStyle name="Hidden 2 9" xfId="5309"/>
    <cellStyle name="Hidden 2 9 2" xfId="9076"/>
    <cellStyle name="Hidden 3" xfId="5310"/>
    <cellStyle name="Hidden 3 2" xfId="9077"/>
    <cellStyle name="Hidden 3 2 2" xfId="9078"/>
    <cellStyle name="Hidden 3 3" xfId="9079"/>
    <cellStyle name="hidebold" xfId="5311"/>
    <cellStyle name="hidenorm" xfId="5312"/>
    <cellStyle name="Highlight" xfId="5313"/>
    <cellStyle name="Hipervínculo" xfId="9208" builtinId="8"/>
    <cellStyle name="Hipervínculo 2" xfId="5314"/>
    <cellStyle name="Hipervínculo 2 10" xfId="9080"/>
    <cellStyle name="Hipervínculo 2 11" xfId="9081"/>
    <cellStyle name="Hipervínculo 2 12" xfId="9082"/>
    <cellStyle name="Hipervínculo 2 13" xfId="9083"/>
    <cellStyle name="Hipervínculo 2 14" xfId="9084"/>
    <cellStyle name="Hipervínculo 2 15" xfId="9085"/>
    <cellStyle name="Hipervínculo 2 16" xfId="9086"/>
    <cellStyle name="Hipervínculo 2 2" xfId="5315"/>
    <cellStyle name="Hipervínculo 2 2 2" xfId="5316"/>
    <cellStyle name="Hipervínculo 2 2 3" xfId="5317"/>
    <cellStyle name="Hipervínculo 2 3" xfId="5318"/>
    <cellStyle name="Hipervínculo 2 3 2" xfId="9087"/>
    <cellStyle name="Hipervínculo 2 4" xfId="5319"/>
    <cellStyle name="Hipervínculo 2 5" xfId="5320"/>
    <cellStyle name="Hipervínculo 2 6" xfId="9088"/>
    <cellStyle name="Hipervínculo 2 7" xfId="9089"/>
    <cellStyle name="Hipervínculo 2 8" xfId="9090"/>
    <cellStyle name="Hipervínculo 2 9" xfId="9091"/>
    <cellStyle name="Hipervínculo 3" xfId="9092"/>
    <cellStyle name="hips" xfId="9093"/>
    <cellStyle name="HspColumn" xfId="5321"/>
    <cellStyle name="HspColumnBottom" xfId="5322"/>
    <cellStyle name="HspCurrency" xfId="5323"/>
    <cellStyle name="HspNonCurrency" xfId="5324"/>
    <cellStyle name="HspPage" xfId="5325"/>
    <cellStyle name="HspPercentage" xfId="5326"/>
    <cellStyle name="HspPlanType" xfId="5327"/>
    <cellStyle name="HspPOV" xfId="5328"/>
    <cellStyle name="HspRow" xfId="5329"/>
    <cellStyle name="Hyperlink" xfId="5330"/>
    <cellStyle name="Hyperlink 2" xfId="5331"/>
    <cellStyle name="Hyperlink 2 2" xfId="5332"/>
    <cellStyle name="Hyperlink 3" xfId="5333"/>
    <cellStyle name="ICU Medical, Inc. (NasdaqGS:ICUI) - Monthly Forward P/E (NTM)Style" xfId="5334"/>
    <cellStyle name="Import" xfId="5335"/>
    <cellStyle name="Income Statement" xfId="5336"/>
    <cellStyle name="Incorrecto 10" xfId="9094"/>
    <cellStyle name="Incorrecto 11" xfId="9095"/>
    <cellStyle name="Incorrecto 12" xfId="9096"/>
    <cellStyle name="Incorrecto 13" xfId="9097"/>
    <cellStyle name="Incorrecto 14" xfId="9098"/>
    <cellStyle name="Incorrecto 15" xfId="9099"/>
    <cellStyle name="Incorrecto 16" xfId="9100"/>
    <cellStyle name="Incorrecto 2" xfId="5337"/>
    <cellStyle name="Incorrecto 2 10" xfId="5338"/>
    <cellStyle name="Incorrecto 2 11" xfId="5339"/>
    <cellStyle name="Incorrecto 2 12" xfId="5340"/>
    <cellStyle name="Incorrecto 2 13" xfId="5341"/>
    <cellStyle name="Incorrecto 2 14" xfId="5342"/>
    <cellStyle name="Incorrecto 2 2" xfId="5343"/>
    <cellStyle name="Incorrecto 2 3" xfId="5344"/>
    <cellStyle name="Incorrecto 2 4" xfId="5345"/>
    <cellStyle name="Incorrecto 2 5" xfId="5346"/>
    <cellStyle name="Incorrecto 2 6" xfId="5347"/>
    <cellStyle name="Incorrecto 2 7" xfId="5348"/>
    <cellStyle name="Incorrecto 2 8" xfId="5349"/>
    <cellStyle name="Incorrecto 2 9" xfId="5350"/>
    <cellStyle name="Incorrecto 3" xfId="5351"/>
    <cellStyle name="Incorrecto 3 10" xfId="5352"/>
    <cellStyle name="Incorrecto 3 11" xfId="5353"/>
    <cellStyle name="Incorrecto 3 12" xfId="5354"/>
    <cellStyle name="Incorrecto 3 13" xfId="5355"/>
    <cellStyle name="Incorrecto 3 14" xfId="5356"/>
    <cellStyle name="Incorrecto 3 2" xfId="5357"/>
    <cellStyle name="Incorrecto 3 3" xfId="5358"/>
    <cellStyle name="Incorrecto 3 4" xfId="5359"/>
    <cellStyle name="Incorrecto 3 5" xfId="5360"/>
    <cellStyle name="Incorrecto 3 6" xfId="5361"/>
    <cellStyle name="Incorrecto 3 7" xfId="5362"/>
    <cellStyle name="Incorrecto 3 8" xfId="5363"/>
    <cellStyle name="Incorrecto 3 9" xfId="5364"/>
    <cellStyle name="Incorrecto 4" xfId="5365"/>
    <cellStyle name="Incorrecto 4 10" xfId="5366"/>
    <cellStyle name="Incorrecto 4 11" xfId="5367"/>
    <cellStyle name="Incorrecto 4 12" xfId="5368"/>
    <cellStyle name="Incorrecto 4 13" xfId="5369"/>
    <cellStyle name="Incorrecto 4 14" xfId="5370"/>
    <cellStyle name="Incorrecto 4 2" xfId="5371"/>
    <cellStyle name="Incorrecto 4 3" xfId="5372"/>
    <cellStyle name="Incorrecto 4 4" xfId="5373"/>
    <cellStyle name="Incorrecto 4 5" xfId="5374"/>
    <cellStyle name="Incorrecto 4 6" xfId="5375"/>
    <cellStyle name="Incorrecto 4 7" xfId="5376"/>
    <cellStyle name="Incorrecto 4 8" xfId="5377"/>
    <cellStyle name="Incorrecto 4 9" xfId="5378"/>
    <cellStyle name="Incorrecto 5" xfId="5379"/>
    <cellStyle name="Incorrecto 5 10" xfId="5380"/>
    <cellStyle name="Incorrecto 5 11" xfId="5381"/>
    <cellStyle name="Incorrecto 5 12" xfId="5382"/>
    <cellStyle name="Incorrecto 5 13" xfId="5383"/>
    <cellStyle name="Incorrecto 5 14" xfId="5384"/>
    <cellStyle name="Incorrecto 5 2" xfId="5385"/>
    <cellStyle name="Incorrecto 5 3" xfId="5386"/>
    <cellStyle name="Incorrecto 5 4" xfId="5387"/>
    <cellStyle name="Incorrecto 5 5" xfId="5388"/>
    <cellStyle name="Incorrecto 5 6" xfId="5389"/>
    <cellStyle name="Incorrecto 5 7" xfId="5390"/>
    <cellStyle name="Incorrecto 5 8" xfId="5391"/>
    <cellStyle name="Incorrecto 5 9" xfId="5392"/>
    <cellStyle name="Incorrecto 6" xfId="5393"/>
    <cellStyle name="Incorrecto 7" xfId="5394"/>
    <cellStyle name="Incorrecto 8" xfId="9101"/>
    <cellStyle name="Incorrecto 9" xfId="9102"/>
    <cellStyle name="InLink" xfId="5395"/>
    <cellStyle name="Input" xfId="5396"/>
    <cellStyle name="Input %" xfId="5397"/>
    <cellStyle name="Input [yellow]" xfId="5398"/>
    <cellStyle name="Input [yellow] 2" xfId="9103"/>
    <cellStyle name="Input [yellow] 2 2" xfId="9104"/>
    <cellStyle name="Input [yellow] 2 2 2" xfId="9105"/>
    <cellStyle name="Input [yellow] 2 2 2 2" xfId="9106"/>
    <cellStyle name="Input [yellow] 2 2 2 2 2" xfId="9107"/>
    <cellStyle name="Input [yellow] 2 2 2 3" xfId="9108"/>
    <cellStyle name="Input [yellow] 2 2 2 4" xfId="9109"/>
    <cellStyle name="Input [yellow] 2 2 3" xfId="9110"/>
    <cellStyle name="Input [yellow] 2 2 3 2" xfId="9111"/>
    <cellStyle name="Input [yellow] 2 2 4" xfId="9112"/>
    <cellStyle name="Input [yellow] 2 2 5" xfId="9113"/>
    <cellStyle name="Input [yellow] 2 3" xfId="9114"/>
    <cellStyle name="Input [yellow] 2 3 2" xfId="9115"/>
    <cellStyle name="Input [yellow] 2 3 2 2" xfId="9116"/>
    <cellStyle name="Input [yellow] 2 3 3" xfId="9117"/>
    <cellStyle name="Input [yellow] 2 3 4" xfId="9118"/>
    <cellStyle name="Input [yellow] 2 4" xfId="9119"/>
    <cellStyle name="Input [yellow] 2 4 2" xfId="9120"/>
    <cellStyle name="Input [yellow] 2 5" xfId="9121"/>
    <cellStyle name="Input [yellow] 2 6" xfId="9122"/>
    <cellStyle name="Input [yellow] 3" xfId="9123"/>
    <cellStyle name="Input [yellow] 3 2" xfId="9124"/>
    <cellStyle name="Input [yellow] 3 2 2" xfId="9125"/>
    <cellStyle name="Input [yellow] 3 3" xfId="9126"/>
    <cellStyle name="Input [yellow] 3 4" xfId="9127"/>
    <cellStyle name="Input [yellow] 4" xfId="9128"/>
    <cellStyle name="Input [yellow] 5" xfId="9129"/>
    <cellStyle name="Input [yellow] 5 2" xfId="9130"/>
    <cellStyle name="Input [yellow] 6" xfId="9131"/>
    <cellStyle name="Input [yellow] 7" xfId="9132"/>
    <cellStyle name="Input [yellow] 8" xfId="9133"/>
    <cellStyle name="Input [yellow] 8 2" xfId="9134"/>
    <cellStyle name="Input [yellow] 8 3" xfId="9135"/>
    <cellStyle name="Input 2" xfId="5399"/>
    <cellStyle name="Input 2 10" xfId="9136"/>
    <cellStyle name="Input 2 11" xfId="9137"/>
    <cellStyle name="Input 2 12" xfId="9138"/>
    <cellStyle name="Input 2 13" xfId="9139"/>
    <cellStyle name="Input 2 14" xfId="9140"/>
    <cellStyle name="Input 2 15" xfId="9141"/>
    <cellStyle name="Input 2 2" xfId="9142"/>
    <cellStyle name="Input 2 3" xfId="9143"/>
    <cellStyle name="Input 2 4" xfId="9144"/>
    <cellStyle name="Input 2 5" xfId="9145"/>
    <cellStyle name="Input 2 6" xfId="9146"/>
    <cellStyle name="Input 2 7" xfId="9147"/>
    <cellStyle name="Input 2 8" xfId="9148"/>
    <cellStyle name="Input 2 9" xfId="9149"/>
    <cellStyle name="Input 3" xfId="5400"/>
    <cellStyle name="Input 4" xfId="5401"/>
    <cellStyle name="Input Cells" xfId="5402"/>
    <cellStyle name="Input Normal" xfId="5403"/>
    <cellStyle name="Input Percent" xfId="5404"/>
    <cellStyle name="input value" xfId="5405"/>
    <cellStyle name="Input0" xfId="5406"/>
    <cellStyle name="Input1" xfId="5407"/>
    <cellStyle name="Input2" xfId="5408"/>
    <cellStyle name="Input2 2" xfId="5409"/>
    <cellStyle name="Input2 2 10" xfId="5410"/>
    <cellStyle name="Input2 2 10 2" xfId="9150"/>
    <cellStyle name="Input2 2 11" xfId="5411"/>
    <cellStyle name="Input2 2 11 2" xfId="9151"/>
    <cellStyle name="Input2 2 12" xfId="5412"/>
    <cellStyle name="Input2 2 12 2" xfId="9152"/>
    <cellStyle name="Input2 2 13" xfId="5413"/>
    <cellStyle name="Input2 2 13 2" xfId="9153"/>
    <cellStyle name="Input2 2 14" xfId="9154"/>
    <cellStyle name="Input2 2 2" xfId="5414"/>
    <cellStyle name="Input2 2 2 2" xfId="9155"/>
    <cellStyle name="Input2 2 3" xfId="5415"/>
    <cellStyle name="Input2 2 3 2" xfId="9156"/>
    <cellStyle name="Input2 2 4" xfId="5416"/>
    <cellStyle name="Input2 2 4 2" xfId="9157"/>
    <cellStyle name="Input2 2 5" xfId="5417"/>
    <cellStyle name="Input2 2 5 2" xfId="9158"/>
    <cellStyle name="Input2 2 6" xfId="5418"/>
    <cellStyle name="Input2 2 6 2" xfId="9159"/>
    <cellStyle name="Input2 2 7" xfId="5419"/>
    <cellStyle name="Input2 2 7 2" xfId="9160"/>
    <cellStyle name="Input2 2 8" xfId="5420"/>
    <cellStyle name="Input2 2 8 2" xfId="9161"/>
    <cellStyle name="Input2 2 9" xfId="5421"/>
    <cellStyle name="Input2 2 9 2" xfId="9162"/>
    <cellStyle name="Input2 3" xfId="5422"/>
    <cellStyle name="Input2 3 2" xfId="9163"/>
    <cellStyle name="Input2 3 2 2" xfId="9164"/>
    <cellStyle name="Input2 3 3" xfId="9165"/>
    <cellStyle name="InputCurrency" xfId="5423"/>
    <cellStyle name="InputNormal" xfId="5424"/>
    <cellStyle name="Inputs" xfId="5425"/>
    <cellStyle name="Inputs2" xfId="5426"/>
    <cellStyle name="Insatisfaisant" xfId="5427"/>
    <cellStyle name="Instructions" xfId="5428"/>
    <cellStyle name="Interest" xfId="5429"/>
    <cellStyle name="Invisible" xfId="5430"/>
    <cellStyle name="Invisible 2" xfId="5431"/>
    <cellStyle name="Jason" xfId="5432"/>
    <cellStyle name="Javier" xfId="5433"/>
    <cellStyle name="jules" xfId="5434"/>
    <cellStyle name="Komma [0]_Assumptions" xfId="5435"/>
    <cellStyle name="Komma 2" xfId="5436"/>
    <cellStyle name="Komma_Assumptions" xfId="5437"/>
    <cellStyle name="Komórka połączona" xfId="5438"/>
    <cellStyle name="Komórka zaznaczona" xfId="5439"/>
    <cellStyle name="kopregel" xfId="5440"/>
    <cellStyle name="Köprü" xfId="5441"/>
    <cellStyle name="KPMG Heading 1" xfId="5442"/>
    <cellStyle name="KPMG Heading 2" xfId="5443"/>
    <cellStyle name="KPMG Heading 3" xfId="5444"/>
    <cellStyle name="KPMG Heading 4" xfId="5445"/>
    <cellStyle name="KPMG Normal" xfId="5446"/>
    <cellStyle name="KPMG Normal Text" xfId="5447"/>
    <cellStyle name="Label" xfId="5448"/>
    <cellStyle name="LABEL Normal" xfId="5449"/>
    <cellStyle name="LABEL Note" xfId="5450"/>
    <cellStyle name="LABEL Units" xfId="5451"/>
    <cellStyle name="LB Style" xfId="5452"/>
    <cellStyle name="leftStyle" xfId="5453"/>
    <cellStyle name="Lien hypertexte visité_ML-D2G-PRJ-BENCH-05_Maquette_tbdDEDIdF" xfId="5454"/>
    <cellStyle name="Lien hypertexte_BPSonitel_V4.xls Graphique 1" xfId="5455"/>
    <cellStyle name="Link" xfId="5456"/>
    <cellStyle name="Linked" xfId="5457"/>
    <cellStyle name="Linked Cell" xfId="5458"/>
    <cellStyle name="Linked Cell 2" xfId="5459"/>
    <cellStyle name="Linked Cell 2 10" xfId="9166"/>
    <cellStyle name="Linked Cell 2 11" xfId="9167"/>
    <cellStyle name="Linked Cell 2 12" xfId="9168"/>
    <cellStyle name="Linked Cell 2 13" xfId="9169"/>
    <cellStyle name="Linked Cell 2 14" xfId="9170"/>
    <cellStyle name="Linked Cell 2 15" xfId="9171"/>
    <cellStyle name="Linked Cell 2 2" xfId="9172"/>
    <cellStyle name="Linked Cell 2 3" xfId="9173"/>
    <cellStyle name="Linked Cell 2 4" xfId="9174"/>
    <cellStyle name="Linked Cell 2 5" xfId="9175"/>
    <cellStyle name="Linked Cell 2 6" xfId="9176"/>
    <cellStyle name="Linked Cell 2 7" xfId="9177"/>
    <cellStyle name="Linked Cell 2 8" xfId="9178"/>
    <cellStyle name="Linked Cell 2 9" xfId="9179"/>
    <cellStyle name="Linked Cells" xfId="5460"/>
    <cellStyle name="LinkedCell" xfId="5461"/>
    <cellStyle name="Lock" xfId="5462"/>
    <cellStyle name="Lock partiel" xfId="5463"/>
    <cellStyle name="m&amp;a" xfId="5464"/>
    <cellStyle name="m1" xfId="5465"/>
    <cellStyle name="Map Labels" xfId="5466"/>
    <cellStyle name="Map Legend" xfId="5467"/>
    <cellStyle name="Map Title" xfId="5468"/>
    <cellStyle name="Maturity" xfId="5469"/>
    <cellStyle name="Merit Medical Systems, Inc. (NasdaqGS:MMSI) - Monthly Forward P/E (NTM)Style" xfId="5470"/>
    <cellStyle name="Metric tons" xfId="5471"/>
    <cellStyle name="Migliaia_Foglio1" xfId="5472"/>
    <cellStyle name="Millares [0] 2" xfId="5473"/>
    <cellStyle name="Millares [0] 2 2" xfId="9180"/>
    <cellStyle name="Millares [0] 2 3" xfId="9181"/>
    <cellStyle name="Millares [0] 2 4" xfId="9182"/>
    <cellStyle name="Millares [00]" xfId="5474"/>
    <cellStyle name="Millares [1]" xfId="9183"/>
    <cellStyle name="Millares 10" xfId="5475"/>
    <cellStyle name="Millares 10 2" xfId="5476"/>
    <cellStyle name="Millares 10 3" xfId="5477"/>
    <cellStyle name="Millares 11" xfId="5478"/>
    <cellStyle name="Millares 11 2" xfId="5479"/>
    <cellStyle name="Millares 11 2 2" xfId="5480"/>
    <cellStyle name="Millares 12" xfId="5481"/>
    <cellStyle name="Millares 13" xfId="5482"/>
    <cellStyle name="Millares 13 2" xfId="5483"/>
    <cellStyle name="Millares 14" xfId="5484"/>
    <cellStyle name="Millares 14 2" xfId="5485"/>
    <cellStyle name="Millares 15" xfId="5486"/>
    <cellStyle name="Millares 16" xfId="5487"/>
    <cellStyle name="Millares 16 2" xfId="5488"/>
    <cellStyle name="Millares 17" xfId="5489"/>
    <cellStyle name="Millares 18" xfId="5490"/>
    <cellStyle name="Millares 19" xfId="5491"/>
    <cellStyle name="Millares 2" xfId="2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16" xfId="9184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11" xfId="9185"/>
    <cellStyle name="Millares 4 12" xfId="9186"/>
    <cellStyle name="Millares 4 13" xfId="9187"/>
    <cellStyle name="Millares 4 14" xfId="9188"/>
    <cellStyle name="Millares 4 15" xfId="9189"/>
    <cellStyle name="Millares 4 16" xfId="9190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eta" xfId="9191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etario0 2" xfId="9192"/>
    <cellStyle name="montos" xfId="5863"/>
    <cellStyle name="MS_Arabic" xfId="5864"/>
    <cellStyle name="Multiple" xfId="5865"/>
    <cellStyle name="Multiple [1]" xfId="5866"/>
    <cellStyle name="Nagłówek 1" xfId="9193"/>
    <cellStyle name="Nagłówek 2" xfId="9194"/>
    <cellStyle name="Nagłówek 3" xfId="9195"/>
    <cellStyle name="Nagłówek 4" xfId="919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15" xfId="9197"/>
    <cellStyle name="Neutral 2 16" xfId="9198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alne" xfId="9199"/>
    <cellStyle name="Neutre" xfId="5925"/>
    <cellStyle name="new" xfId="5926"/>
    <cellStyle name="NewColumnHeaderNormal" xfId="5927"/>
    <cellStyle name="NewSectionHeaderNormal" xfId="5928"/>
    <cellStyle name="NewTitleNormal" xfId="5929"/>
    <cellStyle name="no dec" xfId="9200"/>
    <cellStyle name="Normal" xfId="0" builtinId="0"/>
    <cellStyle name="Normal - Style1" xfId="5930"/>
    <cellStyle name="Normal - Style1 10" xfId="9201"/>
    <cellStyle name="Normal - Style1 11" xfId="9202"/>
    <cellStyle name="Normal - Style1 12" xfId="9203"/>
    <cellStyle name="Normal - Style1 13" xfId="9204"/>
    <cellStyle name="Normal - Style1 14" xfId="9205"/>
    <cellStyle name="Normal - Style1 15" xfId="9206"/>
    <cellStyle name="Normal - Style1 16" xfId="9207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3" xfId="6975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3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4"/>
    <cellStyle name="Porcentaje 3 2" xfId="7003"/>
    <cellStyle name="Porcentaje 3 2 2" xfId="7004"/>
    <cellStyle name="Porcentaje 3 2 3" xfId="7005"/>
    <cellStyle name="Porcentaje 3 3" xfId="7006"/>
    <cellStyle name="Porcentaje 3 4" xfId="7007"/>
    <cellStyle name="Porcentaje 4" xfId="7008"/>
    <cellStyle name="Porcentaje 4 2" xfId="7009"/>
    <cellStyle name="Porcentaje 4 3" xfId="7010"/>
    <cellStyle name="Porcentaje 5" xfId="7011"/>
    <cellStyle name="Porcentaje 6" xfId="7012"/>
    <cellStyle name="Porcentaje 6 2" xfId="7013"/>
    <cellStyle name="Porcentaje 6 3" xfId="7014"/>
    <cellStyle name="Porcentaje 7" xfId="7015"/>
    <cellStyle name="Porcentual 10" xfId="7016"/>
    <cellStyle name="Porcentual 10 2" xfId="7017"/>
    <cellStyle name="Porcentual 11" xfId="7018"/>
    <cellStyle name="Porcentual 12" xfId="7019"/>
    <cellStyle name="Porcentual 13" xfId="7020"/>
    <cellStyle name="Porcentual 14" xfId="7021"/>
    <cellStyle name="Porcentual 15" xfId="7022"/>
    <cellStyle name="Porcentual 16" xfId="7023"/>
    <cellStyle name="Porcentual 17" xfId="7024"/>
    <cellStyle name="Porcentual 18" xfId="7025"/>
    <cellStyle name="Porcentual 19" xfId="7026"/>
    <cellStyle name="Porcentual 2" xfId="7027"/>
    <cellStyle name="Porcentual 2 10" xfId="7028"/>
    <cellStyle name="Porcentual 2 11" xfId="7029"/>
    <cellStyle name="Porcentual 2 12" xfId="7030"/>
    <cellStyle name="Porcentual 2 13" xfId="7031"/>
    <cellStyle name="Porcentual 2 14" xfId="7032"/>
    <cellStyle name="Porcentual 2 15" xfId="7033"/>
    <cellStyle name="Porcentual 2 16" xfId="7034"/>
    <cellStyle name="Porcentual 2 17" xfId="7035"/>
    <cellStyle name="Porcentual 2 2" xfId="7036"/>
    <cellStyle name="Porcentual 2 2 2" xfId="7037"/>
    <cellStyle name="Porcentual 2 2 2 2" xfId="7038"/>
    <cellStyle name="Porcentual 2 2 2 3" xfId="7039"/>
    <cellStyle name="Porcentual 2 2 2 4" xfId="7040"/>
    <cellStyle name="Porcentual 2 2 2 5" xfId="7041"/>
    <cellStyle name="Porcentual 2 2 2 6" xfId="7042"/>
    <cellStyle name="Porcentual 2 2 3" xfId="7043"/>
    <cellStyle name="Porcentual 2 2 4" xfId="7044"/>
    <cellStyle name="Porcentual 2 2 5" xfId="7045"/>
    <cellStyle name="Porcentual 2 2 6" xfId="7046"/>
    <cellStyle name="Porcentual 2 2 7" xfId="7047"/>
    <cellStyle name="Porcentual 2 2 8" xfId="7048"/>
    <cellStyle name="Porcentual 2 3" xfId="7049"/>
    <cellStyle name="Porcentual 2 3 2" xfId="7050"/>
    <cellStyle name="Porcentual 2 3 3" xfId="7051"/>
    <cellStyle name="Porcentual 2 3 4" xfId="7052"/>
    <cellStyle name="Porcentual 2 3 5" xfId="7053"/>
    <cellStyle name="Porcentual 2 3 6" xfId="7054"/>
    <cellStyle name="Porcentual 2 3 7" xfId="7055"/>
    <cellStyle name="Porcentual 2 4" xfId="7056"/>
    <cellStyle name="Porcentual 2 4 2" xfId="7057"/>
    <cellStyle name="Porcentual 2 4 3" xfId="7058"/>
    <cellStyle name="Porcentual 2 4 4" xfId="7059"/>
    <cellStyle name="Porcentual 2 4 5" xfId="7060"/>
    <cellStyle name="Porcentual 2 4 6" xfId="7061"/>
    <cellStyle name="Porcentual 2 4 7" xfId="7062"/>
    <cellStyle name="Porcentual 2 5" xfId="7063"/>
    <cellStyle name="Porcentual 2 5 2" xfId="7064"/>
    <cellStyle name="Porcentual 2 5 3" xfId="7065"/>
    <cellStyle name="Porcentual 2 5 4" xfId="7066"/>
    <cellStyle name="Porcentual 2 5 5" xfId="7067"/>
    <cellStyle name="Porcentual 2 5 6" xfId="7068"/>
    <cellStyle name="Porcentual 2 5 7" xfId="7069"/>
    <cellStyle name="Porcentual 2 6" xfId="7070"/>
    <cellStyle name="Porcentual 2 6 2" xfId="7071"/>
    <cellStyle name="Porcentual 2 6 3" xfId="7072"/>
    <cellStyle name="Porcentual 2 6 4" xfId="7073"/>
    <cellStyle name="Porcentual 2 6 5" xfId="7074"/>
    <cellStyle name="Porcentual 2 6 6" xfId="7075"/>
    <cellStyle name="Porcentual 2 6 7" xfId="7076"/>
    <cellStyle name="Porcentual 2 7" xfId="7077"/>
    <cellStyle name="Porcentual 2 7 2" xfId="7078"/>
    <cellStyle name="Porcentual 2 7 3" xfId="7079"/>
    <cellStyle name="Porcentual 2 7 4" xfId="7080"/>
    <cellStyle name="Porcentual 2 7 5" xfId="7081"/>
    <cellStyle name="Porcentual 2 7 6" xfId="7082"/>
    <cellStyle name="Porcentual 2 7 7" xfId="7083"/>
    <cellStyle name="Porcentual 2 8" xfId="7084"/>
    <cellStyle name="Porcentual 2 9" xfId="7085"/>
    <cellStyle name="Porcentual 20" xfId="7086"/>
    <cellStyle name="Porcentual 21" xfId="7087"/>
    <cellStyle name="Porcentual 22" xfId="7088"/>
    <cellStyle name="Porcentual 22 2" xfId="7089"/>
    <cellStyle name="Porcentual 22 2 10" xfId="7090"/>
    <cellStyle name="Porcentual 22 2 11" xfId="7091"/>
    <cellStyle name="Porcentual 22 2 12" xfId="7092"/>
    <cellStyle name="Porcentual 22 2 13" xfId="7093"/>
    <cellStyle name="Porcentual 22 2 2" xfId="7094"/>
    <cellStyle name="Porcentual 22 2 3" xfId="7095"/>
    <cellStyle name="Porcentual 22 2 4" xfId="7096"/>
    <cellStyle name="Porcentual 22 2 5" xfId="7097"/>
    <cellStyle name="Porcentual 22 2 6" xfId="7098"/>
    <cellStyle name="Porcentual 22 2 7" xfId="7099"/>
    <cellStyle name="Porcentual 22 2 8" xfId="7100"/>
    <cellStyle name="Porcentual 22 2 9" xfId="7101"/>
    <cellStyle name="Porcentual 22 3" xfId="7102"/>
    <cellStyle name="Porcentual 23" xfId="7103"/>
    <cellStyle name="Porcentual 23 10" xfId="7104"/>
    <cellStyle name="Porcentual 23 11" xfId="7105"/>
    <cellStyle name="Porcentual 23 12" xfId="7106"/>
    <cellStyle name="Porcentual 23 13" xfId="7107"/>
    <cellStyle name="Porcentual 23 14" xfId="7108"/>
    <cellStyle name="Porcentual 23 2" xfId="7109"/>
    <cellStyle name="Porcentual 23 2 10" xfId="7110"/>
    <cellStyle name="Porcentual 23 2 11" xfId="7111"/>
    <cellStyle name="Porcentual 23 2 12" xfId="7112"/>
    <cellStyle name="Porcentual 23 2 13" xfId="7113"/>
    <cellStyle name="Porcentual 23 2 2" xfId="7114"/>
    <cellStyle name="Porcentual 23 2 3" xfId="7115"/>
    <cellStyle name="Porcentual 23 2 4" xfId="7116"/>
    <cellStyle name="Porcentual 23 2 5" xfId="7117"/>
    <cellStyle name="Porcentual 23 2 6" xfId="7118"/>
    <cellStyle name="Porcentual 23 2 7" xfId="7119"/>
    <cellStyle name="Porcentual 23 2 8" xfId="7120"/>
    <cellStyle name="Porcentual 23 2 9" xfId="7121"/>
    <cellStyle name="Porcentual 23 3" xfId="7122"/>
    <cellStyle name="Porcentual 23 4" xfId="7123"/>
    <cellStyle name="Porcentual 23 5" xfId="7124"/>
    <cellStyle name="Porcentual 23 6" xfId="7125"/>
    <cellStyle name="Porcentual 23 7" xfId="7126"/>
    <cellStyle name="Porcentual 23 8" xfId="7127"/>
    <cellStyle name="Porcentual 23 9" xfId="7128"/>
    <cellStyle name="Porcentual 24" xfId="7129"/>
    <cellStyle name="Porcentual 24 10" xfId="7130"/>
    <cellStyle name="Porcentual 24 11" xfId="7131"/>
    <cellStyle name="Porcentual 24 12" xfId="7132"/>
    <cellStyle name="Porcentual 24 13" xfId="7133"/>
    <cellStyle name="Porcentual 24 14" xfId="7134"/>
    <cellStyle name="Porcentual 24 2" xfId="7135"/>
    <cellStyle name="Porcentual 24 2 10" xfId="7136"/>
    <cellStyle name="Porcentual 24 2 11" xfId="7137"/>
    <cellStyle name="Porcentual 24 2 12" xfId="7138"/>
    <cellStyle name="Porcentual 24 2 13" xfId="7139"/>
    <cellStyle name="Porcentual 24 2 2" xfId="7140"/>
    <cellStyle name="Porcentual 24 2 3" xfId="7141"/>
    <cellStyle name="Porcentual 24 2 4" xfId="7142"/>
    <cellStyle name="Porcentual 24 2 5" xfId="7143"/>
    <cellStyle name="Porcentual 24 2 6" xfId="7144"/>
    <cellStyle name="Porcentual 24 2 7" xfId="7145"/>
    <cellStyle name="Porcentual 24 2 8" xfId="7146"/>
    <cellStyle name="Porcentual 24 2 9" xfId="7147"/>
    <cellStyle name="Porcentual 24 3" xfId="7148"/>
    <cellStyle name="Porcentual 24 4" xfId="7149"/>
    <cellStyle name="Porcentual 24 5" xfId="7150"/>
    <cellStyle name="Porcentual 24 6" xfId="7151"/>
    <cellStyle name="Porcentual 24 7" xfId="7152"/>
    <cellStyle name="Porcentual 24 8" xfId="7153"/>
    <cellStyle name="Porcentual 24 9" xfId="7154"/>
    <cellStyle name="Porcentual 25" xfId="7155"/>
    <cellStyle name="Porcentual 25 10" xfId="7156"/>
    <cellStyle name="Porcentual 25 11" xfId="7157"/>
    <cellStyle name="Porcentual 25 12" xfId="7158"/>
    <cellStyle name="Porcentual 25 13" xfId="7159"/>
    <cellStyle name="Porcentual 25 14" xfId="7160"/>
    <cellStyle name="Porcentual 25 15" xfId="7161"/>
    <cellStyle name="Porcentual 25 16" xfId="7162"/>
    <cellStyle name="Porcentual 25 17" xfId="7163"/>
    <cellStyle name="Porcentual 25 2" xfId="7164"/>
    <cellStyle name="Porcentual 25 2 10" xfId="7165"/>
    <cellStyle name="Porcentual 25 2 11" xfId="7166"/>
    <cellStyle name="Porcentual 25 2 12" xfId="7167"/>
    <cellStyle name="Porcentual 25 2 13" xfId="7168"/>
    <cellStyle name="Porcentual 25 2 14" xfId="7169"/>
    <cellStyle name="Porcentual 25 2 15" xfId="7170"/>
    <cellStyle name="Porcentual 25 2 16" xfId="7171"/>
    <cellStyle name="Porcentual 25 2 2" xfId="7172"/>
    <cellStyle name="Porcentual 25 2 3" xfId="7173"/>
    <cellStyle name="Porcentual 25 2 4" xfId="7174"/>
    <cellStyle name="Porcentual 25 2 5" xfId="7175"/>
    <cellStyle name="Porcentual 25 2 6" xfId="7176"/>
    <cellStyle name="Porcentual 25 2 7" xfId="7177"/>
    <cellStyle name="Porcentual 25 2 8" xfId="7178"/>
    <cellStyle name="Porcentual 25 2 9" xfId="7179"/>
    <cellStyle name="Porcentual 25 3" xfId="7180"/>
    <cellStyle name="Porcentual 25 4" xfId="7181"/>
    <cellStyle name="Porcentual 25 5" xfId="7182"/>
    <cellStyle name="Porcentual 25 6" xfId="7183"/>
    <cellStyle name="Porcentual 25 7" xfId="7184"/>
    <cellStyle name="Porcentual 25 8" xfId="7185"/>
    <cellStyle name="Porcentual 25 9" xfId="7186"/>
    <cellStyle name="Porcentual 26" xfId="7187"/>
    <cellStyle name="Porcentual 26 2" xfId="7188"/>
    <cellStyle name="Porcentual 26 2 10" xfId="7189"/>
    <cellStyle name="Porcentual 26 2 11" xfId="7190"/>
    <cellStyle name="Porcentual 26 2 12" xfId="7191"/>
    <cellStyle name="Porcentual 26 2 13" xfId="7192"/>
    <cellStyle name="Porcentual 26 2 2" xfId="7193"/>
    <cellStyle name="Porcentual 26 2 3" xfId="7194"/>
    <cellStyle name="Porcentual 26 2 4" xfId="7195"/>
    <cellStyle name="Porcentual 26 2 5" xfId="7196"/>
    <cellStyle name="Porcentual 26 2 6" xfId="7197"/>
    <cellStyle name="Porcentual 26 2 7" xfId="7198"/>
    <cellStyle name="Porcentual 26 2 8" xfId="7199"/>
    <cellStyle name="Porcentual 26 2 9" xfId="7200"/>
    <cellStyle name="Porcentual 26 3" xfId="7201"/>
    <cellStyle name="Porcentual 27" xfId="7202"/>
    <cellStyle name="Porcentual 27 10" xfId="7203"/>
    <cellStyle name="Porcentual 27 11" xfId="7204"/>
    <cellStyle name="Porcentual 27 12" xfId="7205"/>
    <cellStyle name="Porcentual 27 13" xfId="7206"/>
    <cellStyle name="Porcentual 27 14" xfId="7207"/>
    <cellStyle name="Porcentual 27 2" xfId="7208"/>
    <cellStyle name="Porcentual 27 2 10" xfId="7209"/>
    <cellStyle name="Porcentual 27 2 11" xfId="7210"/>
    <cellStyle name="Porcentual 27 2 12" xfId="7211"/>
    <cellStyle name="Porcentual 27 2 13" xfId="7212"/>
    <cellStyle name="Porcentual 27 2 2" xfId="7213"/>
    <cellStyle name="Porcentual 27 2 3" xfId="7214"/>
    <cellStyle name="Porcentual 27 2 4" xfId="7215"/>
    <cellStyle name="Porcentual 27 2 5" xfId="7216"/>
    <cellStyle name="Porcentual 27 2 6" xfId="7217"/>
    <cellStyle name="Porcentual 27 2 7" xfId="7218"/>
    <cellStyle name="Porcentual 27 2 8" xfId="7219"/>
    <cellStyle name="Porcentual 27 2 9" xfId="7220"/>
    <cellStyle name="Porcentual 27 3" xfId="7221"/>
    <cellStyle name="Porcentual 27 4" xfId="7222"/>
    <cellStyle name="Porcentual 27 5" xfId="7223"/>
    <cellStyle name="Porcentual 27 6" xfId="7224"/>
    <cellStyle name="Porcentual 27 7" xfId="7225"/>
    <cellStyle name="Porcentual 27 8" xfId="7226"/>
    <cellStyle name="Porcentual 27 9" xfId="7227"/>
    <cellStyle name="Porcentual 28" xfId="7228"/>
    <cellStyle name="Porcentual 29" xfId="7229"/>
    <cellStyle name="Porcentual 3" xfId="7230"/>
    <cellStyle name="Porcentual 3 10" xfId="7231"/>
    <cellStyle name="Porcentual 3 11" xfId="7232"/>
    <cellStyle name="Porcentual 3 12" xfId="7233"/>
    <cellStyle name="Porcentual 3 13" xfId="7234"/>
    <cellStyle name="Porcentual 3 14" xfId="7235"/>
    <cellStyle name="Porcentual 3 15" xfId="7236"/>
    <cellStyle name="Porcentual 3 16" xfId="7237"/>
    <cellStyle name="Porcentual 3 17" xfId="7238"/>
    <cellStyle name="Porcentual 3 18" xfId="7239"/>
    <cellStyle name="Porcentual 3 19" xfId="7240"/>
    <cellStyle name="Porcentual 3 2" xfId="7241"/>
    <cellStyle name="Porcentual 3 20" xfId="7242"/>
    <cellStyle name="Porcentual 3 21" xfId="7243"/>
    <cellStyle name="Porcentual 3 22" xfId="7244"/>
    <cellStyle name="Porcentual 3 23" xfId="7245"/>
    <cellStyle name="Porcentual 3 24" xfId="7246"/>
    <cellStyle name="Porcentual 3 25" xfId="7247"/>
    <cellStyle name="Porcentual 3 26" xfId="7248"/>
    <cellStyle name="Porcentual 3 27" xfId="7249"/>
    <cellStyle name="Porcentual 3 28" xfId="7250"/>
    <cellStyle name="Porcentual 3 29" xfId="7251"/>
    <cellStyle name="Porcentual 3 3" xfId="7252"/>
    <cellStyle name="Porcentual 3 30" xfId="7253"/>
    <cellStyle name="Porcentual 3 31" xfId="7254"/>
    <cellStyle name="Porcentual 3 32" xfId="7255"/>
    <cellStyle name="Porcentual 3 33" xfId="7256"/>
    <cellStyle name="Porcentual 3 4" xfId="7257"/>
    <cellStyle name="Porcentual 3 5" xfId="7258"/>
    <cellStyle name="Porcentual 3 6" xfId="7259"/>
    <cellStyle name="Porcentual 3 7" xfId="7260"/>
    <cellStyle name="Porcentual 3 8" xfId="7261"/>
    <cellStyle name="Porcentual 3 9" xfId="7262"/>
    <cellStyle name="Porcentual 30" xfId="7263"/>
    <cellStyle name="Porcentual 31" xfId="7264"/>
    <cellStyle name="Porcentual 32" xfId="7265"/>
    <cellStyle name="Porcentual 33" xfId="7266"/>
    <cellStyle name="Porcentual 33 10" xfId="7267"/>
    <cellStyle name="Porcentual 33 11" xfId="7268"/>
    <cellStyle name="Porcentual 33 12" xfId="7269"/>
    <cellStyle name="Porcentual 33 2" xfId="7270"/>
    <cellStyle name="Porcentual 33 3" xfId="7271"/>
    <cellStyle name="Porcentual 33 4" xfId="7272"/>
    <cellStyle name="Porcentual 33 5" xfId="7273"/>
    <cellStyle name="Porcentual 33 6" xfId="7274"/>
    <cellStyle name="Porcentual 33 7" xfId="7275"/>
    <cellStyle name="Porcentual 33 8" xfId="7276"/>
    <cellStyle name="Porcentual 33 9" xfId="7277"/>
    <cellStyle name="Porcentual 34" xfId="7278"/>
    <cellStyle name="Porcentual 34 10" xfId="7279"/>
    <cellStyle name="Porcentual 34 11" xfId="7280"/>
    <cellStyle name="Porcentual 34 12" xfId="7281"/>
    <cellStyle name="Porcentual 34 2" xfId="7282"/>
    <cellStyle name="Porcentual 34 3" xfId="7283"/>
    <cellStyle name="Porcentual 34 4" xfId="7284"/>
    <cellStyle name="Porcentual 34 5" xfId="7285"/>
    <cellStyle name="Porcentual 34 6" xfId="7286"/>
    <cellStyle name="Porcentual 34 7" xfId="7287"/>
    <cellStyle name="Porcentual 34 8" xfId="7288"/>
    <cellStyle name="Porcentual 34 9" xfId="7289"/>
    <cellStyle name="Porcentual 35" xfId="7290"/>
    <cellStyle name="Porcentual 35 10" xfId="7291"/>
    <cellStyle name="Porcentual 35 11" xfId="7292"/>
    <cellStyle name="Porcentual 35 12" xfId="7293"/>
    <cellStyle name="Porcentual 35 2" xfId="7294"/>
    <cellStyle name="Porcentual 35 3" xfId="7295"/>
    <cellStyle name="Porcentual 35 4" xfId="7296"/>
    <cellStyle name="Porcentual 35 5" xfId="7297"/>
    <cellStyle name="Porcentual 35 6" xfId="7298"/>
    <cellStyle name="Porcentual 35 7" xfId="7299"/>
    <cellStyle name="Porcentual 35 8" xfId="7300"/>
    <cellStyle name="Porcentual 35 9" xfId="7301"/>
    <cellStyle name="Porcentual 36" xfId="7302"/>
    <cellStyle name="Porcentual 36 2" xfId="7303"/>
    <cellStyle name="Porcentual 36 3" xfId="7304"/>
    <cellStyle name="Porcentual 36 4" xfId="7305"/>
    <cellStyle name="Porcentual 36 5" xfId="7306"/>
    <cellStyle name="Porcentual 36 6" xfId="7307"/>
    <cellStyle name="Porcentual 37" xfId="7308"/>
    <cellStyle name="Porcentual 37 2" xfId="7309"/>
    <cellStyle name="Porcentual 37 3" xfId="7310"/>
    <cellStyle name="Porcentual 37 4" xfId="7311"/>
    <cellStyle name="Porcentual 37 5" xfId="7312"/>
    <cellStyle name="Porcentual 37 6" xfId="7313"/>
    <cellStyle name="Porcentual 38" xfId="7314"/>
    <cellStyle name="Porcentual 38 2" xfId="7315"/>
    <cellStyle name="Porcentual 38 3" xfId="7316"/>
    <cellStyle name="Porcentual 38 4" xfId="7317"/>
    <cellStyle name="Porcentual 38 5" xfId="7318"/>
    <cellStyle name="Porcentual 38 6" xfId="7319"/>
    <cellStyle name="Porcentual 39" xfId="7320"/>
    <cellStyle name="Porcentual 4" xfId="7321"/>
    <cellStyle name="Porcentual 4 2" xfId="7322"/>
    <cellStyle name="Porcentual 4 3" xfId="7323"/>
    <cellStyle name="Porcentual 40" xfId="7324"/>
    <cellStyle name="Porcentual 41" xfId="7325"/>
    <cellStyle name="Porcentual 42" xfId="7326"/>
    <cellStyle name="Porcentual 43" xfId="7327"/>
    <cellStyle name="Porcentual 44" xfId="7328"/>
    <cellStyle name="Porcentual 44 2" xfId="7329"/>
    <cellStyle name="Porcentual 44 3" xfId="7330"/>
    <cellStyle name="Porcentual 44 4" xfId="7331"/>
    <cellStyle name="Porcentual 45" xfId="7332"/>
    <cellStyle name="Porcentual 45 10" xfId="7333"/>
    <cellStyle name="Porcentual 45 2" xfId="7334"/>
    <cellStyle name="Porcentual 45 3" xfId="7335"/>
    <cellStyle name="Porcentual 45 4" xfId="7336"/>
    <cellStyle name="Porcentual 45 5" xfId="7337"/>
    <cellStyle name="Porcentual 45 6" xfId="7338"/>
    <cellStyle name="Porcentual 45 7" xfId="7339"/>
    <cellStyle name="Porcentual 45 8" xfId="7340"/>
    <cellStyle name="Porcentual 45 9" xfId="7341"/>
    <cellStyle name="Porcentual 46" xfId="7342"/>
    <cellStyle name="Porcentual 47" xfId="7343"/>
    <cellStyle name="Porcentual 48" xfId="7344"/>
    <cellStyle name="Porcentual 49" xfId="7345"/>
    <cellStyle name="Porcentual 5" xfId="7346"/>
    <cellStyle name="Porcentual 50" xfId="7347"/>
    <cellStyle name="Porcentual 51" xfId="7348"/>
    <cellStyle name="Porcentual 52" xfId="7349"/>
    <cellStyle name="Porcentual 53" xfId="7350"/>
    <cellStyle name="Porcentual 6" xfId="7351"/>
    <cellStyle name="Porcentual 7" xfId="7352"/>
    <cellStyle name="Porcentual 8" xfId="7353"/>
    <cellStyle name="Porcentual 9" xfId="7354"/>
    <cellStyle name="Punto" xfId="7355"/>
    <cellStyle name="Punto0" xfId="7356"/>
    <cellStyle name="Punto0 2" xfId="7357"/>
    <cellStyle name="Resultado2 1" xfId="7358"/>
    <cellStyle name="Salida 2" xfId="7359"/>
    <cellStyle name="Salida 2 10" xfId="7360"/>
    <cellStyle name="Salida 2 10 2" xfId="7361"/>
    <cellStyle name="Salida 2 10 2 2" xfId="7362"/>
    <cellStyle name="Salida 2 11" xfId="7363"/>
    <cellStyle name="Salida 2 11 2" xfId="7364"/>
    <cellStyle name="Salida 2 11 2 2" xfId="7365"/>
    <cellStyle name="Salida 2 12" xfId="7366"/>
    <cellStyle name="Salida 2 12 2" xfId="7367"/>
    <cellStyle name="Salida 2 12 2 2" xfId="7368"/>
    <cellStyle name="Salida 2 13" xfId="7369"/>
    <cellStyle name="Salida 2 13 2" xfId="7370"/>
    <cellStyle name="Salida 2 13 2 2" xfId="7371"/>
    <cellStyle name="Salida 2 14" xfId="7372"/>
    <cellStyle name="Salida 2 14 2" xfId="7373"/>
    <cellStyle name="Salida 2 14 2 2" xfId="7374"/>
    <cellStyle name="Salida 2 15" xfId="7375"/>
    <cellStyle name="Salida 2 15 2" xfId="7376"/>
    <cellStyle name="Salida 2 2" xfId="7377"/>
    <cellStyle name="Salida 2 2 2" xfId="7378"/>
    <cellStyle name="Salida 2 2 2 2" xfId="7379"/>
    <cellStyle name="Salida 2 3" xfId="7380"/>
    <cellStyle name="Salida 2 3 2" xfId="7381"/>
    <cellStyle name="Salida 2 3 2 2" xfId="7382"/>
    <cellStyle name="Salida 2 4" xfId="7383"/>
    <cellStyle name="Salida 2 4 2" xfId="7384"/>
    <cellStyle name="Salida 2 4 2 2" xfId="7385"/>
    <cellStyle name="Salida 2 5" xfId="7386"/>
    <cellStyle name="Salida 2 5 2" xfId="7387"/>
    <cellStyle name="Salida 2 5 2 2" xfId="7388"/>
    <cellStyle name="Salida 2 6" xfId="7389"/>
    <cellStyle name="Salida 2 6 2" xfId="7390"/>
    <cellStyle name="Salida 2 6 2 2" xfId="7391"/>
    <cellStyle name="Salida 2 7" xfId="7392"/>
    <cellStyle name="Salida 2 7 2" xfId="7393"/>
    <cellStyle name="Salida 2 7 2 2" xfId="7394"/>
    <cellStyle name="Salida 2 8" xfId="7395"/>
    <cellStyle name="Salida 2 8 2" xfId="7396"/>
    <cellStyle name="Salida 2 8 2 2" xfId="7397"/>
    <cellStyle name="Salida 2 9" xfId="7398"/>
    <cellStyle name="Salida 2 9 2" xfId="7399"/>
    <cellStyle name="Salida 2 9 2 2" xfId="7400"/>
    <cellStyle name="Salida 3" xfId="7401"/>
    <cellStyle name="Salida 3 10" xfId="7402"/>
    <cellStyle name="Salida 3 10 2" xfId="7403"/>
    <cellStyle name="Salida 3 10 2 2" xfId="7404"/>
    <cellStyle name="Salida 3 11" xfId="7405"/>
    <cellStyle name="Salida 3 11 2" xfId="7406"/>
    <cellStyle name="Salida 3 11 2 2" xfId="7407"/>
    <cellStyle name="Salida 3 12" xfId="7408"/>
    <cellStyle name="Salida 3 12 2" xfId="7409"/>
    <cellStyle name="Salida 3 12 2 2" xfId="7410"/>
    <cellStyle name="Salida 3 13" xfId="7411"/>
    <cellStyle name="Salida 3 13 2" xfId="7412"/>
    <cellStyle name="Salida 3 13 2 2" xfId="7413"/>
    <cellStyle name="Salida 3 14" xfId="7414"/>
    <cellStyle name="Salida 3 14 2" xfId="7415"/>
    <cellStyle name="Salida 3 14 2 2" xfId="7416"/>
    <cellStyle name="Salida 3 15" xfId="7417"/>
    <cellStyle name="Salida 3 15 2" xfId="7418"/>
    <cellStyle name="Salida 3 2" xfId="7419"/>
    <cellStyle name="Salida 3 2 2" xfId="7420"/>
    <cellStyle name="Salida 3 2 2 2" xfId="7421"/>
    <cellStyle name="Salida 3 3" xfId="7422"/>
    <cellStyle name="Salida 3 3 2" xfId="7423"/>
    <cellStyle name="Salida 3 3 2 2" xfId="7424"/>
    <cellStyle name="Salida 3 4" xfId="7425"/>
    <cellStyle name="Salida 3 4 2" xfId="7426"/>
    <cellStyle name="Salida 3 4 2 2" xfId="7427"/>
    <cellStyle name="Salida 3 5" xfId="7428"/>
    <cellStyle name="Salida 3 5 2" xfId="7429"/>
    <cellStyle name="Salida 3 5 2 2" xfId="7430"/>
    <cellStyle name="Salida 3 6" xfId="7431"/>
    <cellStyle name="Salida 3 6 2" xfId="7432"/>
    <cellStyle name="Salida 3 6 2 2" xfId="7433"/>
    <cellStyle name="Salida 3 7" xfId="7434"/>
    <cellStyle name="Salida 3 7 2" xfId="7435"/>
    <cellStyle name="Salida 3 7 2 2" xfId="7436"/>
    <cellStyle name="Salida 3 8" xfId="7437"/>
    <cellStyle name="Salida 3 8 2" xfId="7438"/>
    <cellStyle name="Salida 3 8 2 2" xfId="7439"/>
    <cellStyle name="Salida 3 9" xfId="7440"/>
    <cellStyle name="Salida 3 9 2" xfId="7441"/>
    <cellStyle name="Salida 3 9 2 2" xfId="7442"/>
    <cellStyle name="Salida 4" xfId="7443"/>
    <cellStyle name="Salida 4 10" xfId="7444"/>
    <cellStyle name="Salida 4 10 2" xfId="7445"/>
    <cellStyle name="Salida 4 10 2 2" xfId="7446"/>
    <cellStyle name="Salida 4 11" xfId="7447"/>
    <cellStyle name="Salida 4 11 2" xfId="7448"/>
    <cellStyle name="Salida 4 11 2 2" xfId="7449"/>
    <cellStyle name="Salida 4 12" xfId="7450"/>
    <cellStyle name="Salida 4 12 2" xfId="7451"/>
    <cellStyle name="Salida 4 12 2 2" xfId="7452"/>
    <cellStyle name="Salida 4 13" xfId="7453"/>
    <cellStyle name="Salida 4 13 2" xfId="7454"/>
    <cellStyle name="Salida 4 13 2 2" xfId="7455"/>
    <cellStyle name="Salida 4 14" xfId="7456"/>
    <cellStyle name="Salida 4 14 2" xfId="7457"/>
    <cellStyle name="Salida 4 14 2 2" xfId="7458"/>
    <cellStyle name="Salida 4 15" xfId="7459"/>
    <cellStyle name="Salida 4 15 2" xfId="7460"/>
    <cellStyle name="Salida 4 2" xfId="7461"/>
    <cellStyle name="Salida 4 2 2" xfId="7462"/>
    <cellStyle name="Salida 4 2 2 2" xfId="7463"/>
    <cellStyle name="Salida 4 3" xfId="7464"/>
    <cellStyle name="Salida 4 3 2" xfId="7465"/>
    <cellStyle name="Salida 4 3 2 2" xfId="7466"/>
    <cellStyle name="Salida 4 4" xfId="7467"/>
    <cellStyle name="Salida 4 4 2" xfId="7468"/>
    <cellStyle name="Salida 4 4 2 2" xfId="7469"/>
    <cellStyle name="Salida 4 5" xfId="7470"/>
    <cellStyle name="Salida 4 5 2" xfId="7471"/>
    <cellStyle name="Salida 4 5 2 2" xfId="7472"/>
    <cellStyle name="Salida 4 6" xfId="7473"/>
    <cellStyle name="Salida 4 6 2" xfId="7474"/>
    <cellStyle name="Salida 4 6 2 2" xfId="7475"/>
    <cellStyle name="Salida 4 7" xfId="7476"/>
    <cellStyle name="Salida 4 7 2" xfId="7477"/>
    <cellStyle name="Salida 4 7 2 2" xfId="7478"/>
    <cellStyle name="Salida 4 8" xfId="7479"/>
    <cellStyle name="Salida 4 8 2" xfId="7480"/>
    <cellStyle name="Salida 4 8 2 2" xfId="7481"/>
    <cellStyle name="Salida 4 9" xfId="7482"/>
    <cellStyle name="Salida 4 9 2" xfId="7483"/>
    <cellStyle name="Salida 4 9 2 2" xfId="7484"/>
    <cellStyle name="Salida 5" xfId="7485"/>
    <cellStyle name="Salida 5 10" xfId="7486"/>
    <cellStyle name="Salida 5 10 2" xfId="7487"/>
    <cellStyle name="Salida 5 10 2 2" xfId="7488"/>
    <cellStyle name="Salida 5 11" xfId="7489"/>
    <cellStyle name="Salida 5 11 2" xfId="7490"/>
    <cellStyle name="Salida 5 11 2 2" xfId="7491"/>
    <cellStyle name="Salida 5 12" xfId="7492"/>
    <cellStyle name="Salida 5 12 2" xfId="7493"/>
    <cellStyle name="Salida 5 12 2 2" xfId="7494"/>
    <cellStyle name="Salida 5 13" xfId="7495"/>
    <cellStyle name="Salida 5 13 2" xfId="7496"/>
    <cellStyle name="Salida 5 13 2 2" xfId="7497"/>
    <cellStyle name="Salida 5 14" xfId="7498"/>
    <cellStyle name="Salida 5 14 2" xfId="7499"/>
    <cellStyle name="Salida 5 14 2 2" xfId="7500"/>
    <cellStyle name="Salida 5 15" xfId="7501"/>
    <cellStyle name="Salida 5 15 2" xfId="7502"/>
    <cellStyle name="Salida 5 2" xfId="7503"/>
    <cellStyle name="Salida 5 2 2" xfId="7504"/>
    <cellStyle name="Salida 5 2 2 2" xfId="7505"/>
    <cellStyle name="Salida 5 3" xfId="7506"/>
    <cellStyle name="Salida 5 3 2" xfId="7507"/>
    <cellStyle name="Salida 5 3 2 2" xfId="7508"/>
    <cellStyle name="Salida 5 4" xfId="7509"/>
    <cellStyle name="Salida 5 4 2" xfId="7510"/>
    <cellStyle name="Salida 5 4 2 2" xfId="7511"/>
    <cellStyle name="Salida 5 5" xfId="7512"/>
    <cellStyle name="Salida 5 5 2" xfId="7513"/>
    <cellStyle name="Salida 5 5 2 2" xfId="7514"/>
    <cellStyle name="Salida 5 6" xfId="7515"/>
    <cellStyle name="Salida 5 6 2" xfId="7516"/>
    <cellStyle name="Salida 5 6 2 2" xfId="7517"/>
    <cellStyle name="Salida 5 7" xfId="7518"/>
    <cellStyle name="Salida 5 7 2" xfId="7519"/>
    <cellStyle name="Salida 5 7 2 2" xfId="7520"/>
    <cellStyle name="Salida 5 8" xfId="7521"/>
    <cellStyle name="Salida 5 8 2" xfId="7522"/>
    <cellStyle name="Salida 5 8 2 2" xfId="7523"/>
    <cellStyle name="Salida 5 9" xfId="7524"/>
    <cellStyle name="Salida 5 9 2" xfId="7525"/>
    <cellStyle name="Salida 5 9 2 2" xfId="7526"/>
    <cellStyle name="Salida 6" xfId="7527"/>
    <cellStyle name="Salida 7" xfId="7528"/>
    <cellStyle name="Satisfaisant" xfId="7529"/>
    <cellStyle name="SectionHeaderNormal" xfId="7530"/>
    <cellStyle name="Separador de milhares [0]_pldt" xfId="7531"/>
    <cellStyle name="Separador de milhares_pldt" xfId="7532"/>
    <cellStyle name="Smart Subtitle 1" xfId="7533"/>
    <cellStyle name="Smart Subtitle 2" xfId="7534"/>
    <cellStyle name="Smart Subtotal 2" xfId="7535"/>
    <cellStyle name="Smart Title" xfId="7536"/>
    <cellStyle name="Smart Total 2" xfId="7537"/>
    <cellStyle name="SOMBRA" xfId="7538"/>
    <cellStyle name="Sortie" xfId="7539"/>
    <cellStyle name="Style 1" xfId="7540"/>
    <cellStyle name="STYLE1" xfId="7541"/>
    <cellStyle name="SubScript" xfId="7542"/>
    <cellStyle name="SuperScript" xfId="7543"/>
    <cellStyle name="TextBold" xfId="7544"/>
    <cellStyle name="Texte explicatif" xfId="7545"/>
    <cellStyle name="TextItalic" xfId="7546"/>
    <cellStyle name="TextNormal" xfId="7547"/>
    <cellStyle name="Texto de advertencia 2" xfId="7548"/>
    <cellStyle name="Texto de advertencia 2 10" xfId="7549"/>
    <cellStyle name="Texto de advertencia 2 11" xfId="7550"/>
    <cellStyle name="Texto de advertencia 2 12" xfId="7551"/>
    <cellStyle name="Texto de advertencia 2 13" xfId="7552"/>
    <cellStyle name="Texto de advertencia 2 14" xfId="7553"/>
    <cellStyle name="Texto de advertencia 2 2" xfId="7554"/>
    <cellStyle name="Texto de advertencia 2 3" xfId="7555"/>
    <cellStyle name="Texto de advertencia 2 4" xfId="7556"/>
    <cellStyle name="Texto de advertencia 2 5" xfId="7557"/>
    <cellStyle name="Texto de advertencia 2 6" xfId="7558"/>
    <cellStyle name="Texto de advertencia 2 7" xfId="7559"/>
    <cellStyle name="Texto de advertencia 2 8" xfId="7560"/>
    <cellStyle name="Texto de advertencia 2 9" xfId="7561"/>
    <cellStyle name="Texto de advertencia 3" xfId="7562"/>
    <cellStyle name="Texto de advertencia 3 10" xfId="7563"/>
    <cellStyle name="Texto de advertencia 3 11" xfId="7564"/>
    <cellStyle name="Texto de advertencia 3 12" xfId="7565"/>
    <cellStyle name="Texto de advertencia 3 13" xfId="7566"/>
    <cellStyle name="Texto de advertencia 3 14" xfId="7567"/>
    <cellStyle name="Texto de advertencia 3 2" xfId="7568"/>
    <cellStyle name="Texto de advertencia 3 3" xfId="7569"/>
    <cellStyle name="Texto de advertencia 3 4" xfId="7570"/>
    <cellStyle name="Texto de advertencia 3 5" xfId="7571"/>
    <cellStyle name="Texto de advertencia 3 6" xfId="7572"/>
    <cellStyle name="Texto de advertencia 3 7" xfId="7573"/>
    <cellStyle name="Texto de advertencia 3 8" xfId="7574"/>
    <cellStyle name="Texto de advertencia 3 9" xfId="7575"/>
    <cellStyle name="Texto de advertencia 4" xfId="7576"/>
    <cellStyle name="Texto de advertencia 4 10" xfId="7577"/>
    <cellStyle name="Texto de advertencia 4 11" xfId="7578"/>
    <cellStyle name="Texto de advertencia 4 12" xfId="7579"/>
    <cellStyle name="Texto de advertencia 4 13" xfId="7580"/>
    <cellStyle name="Texto de advertencia 4 14" xfId="7581"/>
    <cellStyle name="Texto de advertencia 4 2" xfId="7582"/>
    <cellStyle name="Texto de advertencia 4 3" xfId="7583"/>
    <cellStyle name="Texto de advertencia 4 4" xfId="7584"/>
    <cellStyle name="Texto de advertencia 4 5" xfId="7585"/>
    <cellStyle name="Texto de advertencia 4 6" xfId="7586"/>
    <cellStyle name="Texto de advertencia 4 7" xfId="7587"/>
    <cellStyle name="Texto de advertencia 4 8" xfId="7588"/>
    <cellStyle name="Texto de advertencia 4 9" xfId="7589"/>
    <cellStyle name="Texto de advertencia 5" xfId="7590"/>
    <cellStyle name="Texto de advertencia 5 10" xfId="7591"/>
    <cellStyle name="Texto de advertencia 5 11" xfId="7592"/>
    <cellStyle name="Texto de advertencia 5 12" xfId="7593"/>
    <cellStyle name="Texto de advertencia 5 13" xfId="7594"/>
    <cellStyle name="Texto de advertencia 5 14" xfId="7595"/>
    <cellStyle name="Texto de advertencia 5 2" xfId="7596"/>
    <cellStyle name="Texto de advertencia 5 3" xfId="7597"/>
    <cellStyle name="Texto de advertencia 5 4" xfId="7598"/>
    <cellStyle name="Texto de advertencia 5 5" xfId="7599"/>
    <cellStyle name="Texto de advertencia 5 6" xfId="7600"/>
    <cellStyle name="Texto de advertencia 5 7" xfId="7601"/>
    <cellStyle name="Texto de advertencia 5 8" xfId="7602"/>
    <cellStyle name="Texto de advertencia 5 9" xfId="7603"/>
    <cellStyle name="Texto de advertencia 6" xfId="7604"/>
    <cellStyle name="Texto de advertencia 7" xfId="7605"/>
    <cellStyle name="Texto explicativo 2" xfId="7606"/>
    <cellStyle name="Texto explicativo 2 10" xfId="7607"/>
    <cellStyle name="Texto explicativo 2 11" xfId="7608"/>
    <cellStyle name="Texto explicativo 2 12" xfId="7609"/>
    <cellStyle name="Texto explicativo 2 13" xfId="7610"/>
    <cellStyle name="Texto explicativo 2 14" xfId="7611"/>
    <cellStyle name="Texto explicativo 2 2" xfId="7612"/>
    <cellStyle name="Texto explicativo 2 3" xfId="7613"/>
    <cellStyle name="Texto explicativo 2 4" xfId="7614"/>
    <cellStyle name="Texto explicativo 2 5" xfId="7615"/>
    <cellStyle name="Texto explicativo 2 6" xfId="7616"/>
    <cellStyle name="Texto explicativo 2 7" xfId="7617"/>
    <cellStyle name="Texto explicativo 2 8" xfId="7618"/>
    <cellStyle name="Texto explicativo 2 9" xfId="7619"/>
    <cellStyle name="Texto explicativo 3" xfId="7620"/>
    <cellStyle name="Texto explicativo 3 10" xfId="7621"/>
    <cellStyle name="Texto explicativo 3 11" xfId="7622"/>
    <cellStyle name="Texto explicativo 3 12" xfId="7623"/>
    <cellStyle name="Texto explicativo 3 13" xfId="7624"/>
    <cellStyle name="Texto explicativo 3 14" xfId="7625"/>
    <cellStyle name="Texto explicativo 3 2" xfId="7626"/>
    <cellStyle name="Texto explicativo 3 3" xfId="7627"/>
    <cellStyle name="Texto explicativo 3 4" xfId="7628"/>
    <cellStyle name="Texto explicativo 3 5" xfId="7629"/>
    <cellStyle name="Texto explicativo 3 6" xfId="7630"/>
    <cellStyle name="Texto explicativo 3 7" xfId="7631"/>
    <cellStyle name="Texto explicativo 3 8" xfId="7632"/>
    <cellStyle name="Texto explicativo 3 9" xfId="7633"/>
    <cellStyle name="Texto explicativo 4" xfId="7634"/>
    <cellStyle name="Texto explicativo 4 10" xfId="7635"/>
    <cellStyle name="Texto explicativo 4 11" xfId="7636"/>
    <cellStyle name="Texto explicativo 4 12" xfId="7637"/>
    <cellStyle name="Texto explicativo 4 13" xfId="7638"/>
    <cellStyle name="Texto explicativo 4 14" xfId="7639"/>
    <cellStyle name="Texto explicativo 4 2" xfId="7640"/>
    <cellStyle name="Texto explicativo 4 3" xfId="7641"/>
    <cellStyle name="Texto explicativo 4 4" xfId="7642"/>
    <cellStyle name="Texto explicativo 4 5" xfId="7643"/>
    <cellStyle name="Texto explicativo 4 6" xfId="7644"/>
    <cellStyle name="Texto explicativo 4 7" xfId="7645"/>
    <cellStyle name="Texto explicativo 4 8" xfId="7646"/>
    <cellStyle name="Texto explicativo 4 9" xfId="7647"/>
    <cellStyle name="Texto explicativo 5" xfId="7648"/>
    <cellStyle name="Texto explicativo 5 10" xfId="7649"/>
    <cellStyle name="Texto explicativo 5 11" xfId="7650"/>
    <cellStyle name="Texto explicativo 5 12" xfId="7651"/>
    <cellStyle name="Texto explicativo 5 13" xfId="7652"/>
    <cellStyle name="Texto explicativo 5 14" xfId="7653"/>
    <cellStyle name="Texto explicativo 5 2" xfId="7654"/>
    <cellStyle name="Texto explicativo 5 3" xfId="7655"/>
    <cellStyle name="Texto explicativo 5 4" xfId="7656"/>
    <cellStyle name="Texto explicativo 5 5" xfId="7657"/>
    <cellStyle name="Texto explicativo 5 6" xfId="7658"/>
    <cellStyle name="Texto explicativo 5 7" xfId="7659"/>
    <cellStyle name="Texto explicativo 5 8" xfId="7660"/>
    <cellStyle name="Texto explicativo 5 9" xfId="7661"/>
    <cellStyle name="Texto explicativo 6" xfId="7662"/>
    <cellStyle name="Texto explicativo 7" xfId="7663"/>
    <cellStyle name="Title" xfId="7664"/>
    <cellStyle name="Title 2" xfId="7665"/>
    <cellStyle name="TitleNormal" xfId="7666"/>
    <cellStyle name="Titre" xfId="7667"/>
    <cellStyle name="Titre 1" xfId="7668"/>
    <cellStyle name="Titre 2" xfId="7669"/>
    <cellStyle name="Titre 3" xfId="7670"/>
    <cellStyle name="Titre 4" xfId="7671"/>
    <cellStyle name="Título 1 2" xfId="7672"/>
    <cellStyle name="Título 1 2 10" xfId="7673"/>
    <cellStyle name="Título 1 2 11" xfId="7674"/>
    <cellStyle name="Título 1 2 12" xfId="7675"/>
    <cellStyle name="Título 1 2 13" xfId="7676"/>
    <cellStyle name="Título 1 2 14" xfId="7677"/>
    <cellStyle name="Título 1 2 2" xfId="7678"/>
    <cellStyle name="Título 1 2 3" xfId="7679"/>
    <cellStyle name="Título 1 2 4" xfId="7680"/>
    <cellStyle name="Título 1 2 5" xfId="7681"/>
    <cellStyle name="Título 1 2 6" xfId="7682"/>
    <cellStyle name="Título 1 2 7" xfId="7683"/>
    <cellStyle name="Título 1 2 8" xfId="7684"/>
    <cellStyle name="Título 1 2 9" xfId="7685"/>
    <cellStyle name="Título 1 3" xfId="7686"/>
    <cellStyle name="Título 1 3 10" xfId="7687"/>
    <cellStyle name="Título 1 3 11" xfId="7688"/>
    <cellStyle name="Título 1 3 12" xfId="7689"/>
    <cellStyle name="Título 1 3 13" xfId="7690"/>
    <cellStyle name="Título 1 3 14" xfId="7691"/>
    <cellStyle name="Título 1 3 2" xfId="7692"/>
    <cellStyle name="Título 1 3 3" xfId="7693"/>
    <cellStyle name="Título 1 3 4" xfId="7694"/>
    <cellStyle name="Título 1 3 5" xfId="7695"/>
    <cellStyle name="Título 1 3 6" xfId="7696"/>
    <cellStyle name="Título 1 3 7" xfId="7697"/>
    <cellStyle name="Título 1 3 8" xfId="7698"/>
    <cellStyle name="Título 1 3 9" xfId="7699"/>
    <cellStyle name="Título 1 4" xfId="7700"/>
    <cellStyle name="Título 1 4 10" xfId="7701"/>
    <cellStyle name="Título 1 4 11" xfId="7702"/>
    <cellStyle name="Título 1 4 12" xfId="7703"/>
    <cellStyle name="Título 1 4 13" xfId="7704"/>
    <cellStyle name="Título 1 4 14" xfId="7705"/>
    <cellStyle name="Título 1 4 2" xfId="7706"/>
    <cellStyle name="Título 1 4 3" xfId="7707"/>
    <cellStyle name="Título 1 4 4" xfId="7708"/>
    <cellStyle name="Título 1 4 5" xfId="7709"/>
    <cellStyle name="Título 1 4 6" xfId="7710"/>
    <cellStyle name="Título 1 4 7" xfId="7711"/>
    <cellStyle name="Título 1 4 8" xfId="7712"/>
    <cellStyle name="Título 1 4 9" xfId="7713"/>
    <cellStyle name="Título 1 5" xfId="7714"/>
    <cellStyle name="Título 1 5 10" xfId="7715"/>
    <cellStyle name="Título 1 5 11" xfId="7716"/>
    <cellStyle name="Título 1 5 12" xfId="7717"/>
    <cellStyle name="Título 1 5 13" xfId="7718"/>
    <cellStyle name="Título 1 5 14" xfId="7719"/>
    <cellStyle name="Título 1 5 2" xfId="7720"/>
    <cellStyle name="Título 1 5 3" xfId="7721"/>
    <cellStyle name="Título 1 5 4" xfId="7722"/>
    <cellStyle name="Título 1 5 5" xfId="7723"/>
    <cellStyle name="Título 1 5 6" xfId="7724"/>
    <cellStyle name="Título 1 5 7" xfId="7725"/>
    <cellStyle name="Título 1 5 8" xfId="7726"/>
    <cellStyle name="Título 1 5 9" xfId="7727"/>
    <cellStyle name="Título 1 6" xfId="7728"/>
    <cellStyle name="Título 1 7" xfId="7729"/>
    <cellStyle name="Título 2 2" xfId="7730"/>
    <cellStyle name="Título 2 2 10" xfId="7731"/>
    <cellStyle name="Título 2 2 11" xfId="7732"/>
    <cellStyle name="Título 2 2 12" xfId="7733"/>
    <cellStyle name="Título 2 2 13" xfId="7734"/>
    <cellStyle name="Título 2 2 14" xfId="7735"/>
    <cellStyle name="Título 2 2 2" xfId="7736"/>
    <cellStyle name="Título 2 2 3" xfId="7737"/>
    <cellStyle name="Título 2 2 4" xfId="7738"/>
    <cellStyle name="Título 2 2 5" xfId="7739"/>
    <cellStyle name="Título 2 2 6" xfId="7740"/>
    <cellStyle name="Título 2 2 7" xfId="7741"/>
    <cellStyle name="Título 2 2 8" xfId="7742"/>
    <cellStyle name="Título 2 2 9" xfId="7743"/>
    <cellStyle name="Título 2 3" xfId="7744"/>
    <cellStyle name="Título 2 3 10" xfId="7745"/>
    <cellStyle name="Título 2 3 11" xfId="7746"/>
    <cellStyle name="Título 2 3 12" xfId="7747"/>
    <cellStyle name="Título 2 3 13" xfId="7748"/>
    <cellStyle name="Título 2 3 14" xfId="7749"/>
    <cellStyle name="Título 2 3 2" xfId="7750"/>
    <cellStyle name="Título 2 3 3" xfId="7751"/>
    <cellStyle name="Título 2 3 4" xfId="7752"/>
    <cellStyle name="Título 2 3 5" xfId="7753"/>
    <cellStyle name="Título 2 3 6" xfId="7754"/>
    <cellStyle name="Título 2 3 7" xfId="7755"/>
    <cellStyle name="Título 2 3 8" xfId="7756"/>
    <cellStyle name="Título 2 3 9" xfId="7757"/>
    <cellStyle name="Título 2 4" xfId="7758"/>
    <cellStyle name="Título 2 4 10" xfId="7759"/>
    <cellStyle name="Título 2 4 11" xfId="7760"/>
    <cellStyle name="Título 2 4 12" xfId="7761"/>
    <cellStyle name="Título 2 4 13" xfId="7762"/>
    <cellStyle name="Título 2 4 14" xfId="7763"/>
    <cellStyle name="Título 2 4 2" xfId="7764"/>
    <cellStyle name="Título 2 4 3" xfId="7765"/>
    <cellStyle name="Título 2 4 4" xfId="7766"/>
    <cellStyle name="Título 2 4 5" xfId="7767"/>
    <cellStyle name="Título 2 4 6" xfId="7768"/>
    <cellStyle name="Título 2 4 7" xfId="7769"/>
    <cellStyle name="Título 2 4 8" xfId="7770"/>
    <cellStyle name="Título 2 4 9" xfId="7771"/>
    <cellStyle name="Título 2 5" xfId="7772"/>
    <cellStyle name="Título 2 5 10" xfId="7773"/>
    <cellStyle name="Título 2 5 11" xfId="7774"/>
    <cellStyle name="Título 2 5 12" xfId="7775"/>
    <cellStyle name="Título 2 5 13" xfId="7776"/>
    <cellStyle name="Título 2 5 14" xfId="7777"/>
    <cellStyle name="Título 2 5 2" xfId="7778"/>
    <cellStyle name="Título 2 5 3" xfId="7779"/>
    <cellStyle name="Título 2 5 4" xfId="7780"/>
    <cellStyle name="Título 2 5 5" xfId="7781"/>
    <cellStyle name="Título 2 5 6" xfId="7782"/>
    <cellStyle name="Título 2 5 7" xfId="7783"/>
    <cellStyle name="Título 2 5 8" xfId="7784"/>
    <cellStyle name="Título 2 5 9" xfId="7785"/>
    <cellStyle name="Título 2 6" xfId="7786"/>
    <cellStyle name="Título 2 7" xfId="7787"/>
    <cellStyle name="Título 3 2" xfId="7788"/>
    <cellStyle name="Título 3 2 10" xfId="7789"/>
    <cellStyle name="Título 3 2 11" xfId="7790"/>
    <cellStyle name="Título 3 2 12" xfId="7791"/>
    <cellStyle name="Título 3 2 13" xfId="7792"/>
    <cellStyle name="Título 3 2 14" xfId="7793"/>
    <cellStyle name="Título 3 2 2" xfId="7794"/>
    <cellStyle name="Título 3 2 3" xfId="7795"/>
    <cellStyle name="Título 3 2 4" xfId="7796"/>
    <cellStyle name="Título 3 2 5" xfId="7797"/>
    <cellStyle name="Título 3 2 6" xfId="7798"/>
    <cellStyle name="Título 3 2 7" xfId="7799"/>
    <cellStyle name="Título 3 2 8" xfId="7800"/>
    <cellStyle name="Título 3 2 9" xfId="7801"/>
    <cellStyle name="Título 3 3" xfId="7802"/>
    <cellStyle name="Título 3 3 10" xfId="7803"/>
    <cellStyle name="Título 3 3 11" xfId="7804"/>
    <cellStyle name="Título 3 3 12" xfId="7805"/>
    <cellStyle name="Título 3 3 13" xfId="7806"/>
    <cellStyle name="Título 3 3 14" xfId="7807"/>
    <cellStyle name="Título 3 3 2" xfId="7808"/>
    <cellStyle name="Título 3 3 3" xfId="7809"/>
    <cellStyle name="Título 3 3 4" xfId="7810"/>
    <cellStyle name="Título 3 3 5" xfId="7811"/>
    <cellStyle name="Título 3 3 6" xfId="7812"/>
    <cellStyle name="Título 3 3 7" xfId="7813"/>
    <cellStyle name="Título 3 3 8" xfId="7814"/>
    <cellStyle name="Título 3 3 9" xfId="7815"/>
    <cellStyle name="Título 3 4" xfId="7816"/>
    <cellStyle name="Título 3 4 10" xfId="7817"/>
    <cellStyle name="Título 3 4 11" xfId="7818"/>
    <cellStyle name="Título 3 4 12" xfId="7819"/>
    <cellStyle name="Título 3 4 13" xfId="7820"/>
    <cellStyle name="Título 3 4 14" xfId="7821"/>
    <cellStyle name="Título 3 4 2" xfId="7822"/>
    <cellStyle name="Título 3 4 3" xfId="7823"/>
    <cellStyle name="Título 3 4 4" xfId="7824"/>
    <cellStyle name="Título 3 4 5" xfId="7825"/>
    <cellStyle name="Título 3 4 6" xfId="7826"/>
    <cellStyle name="Título 3 4 7" xfId="7827"/>
    <cellStyle name="Título 3 4 8" xfId="7828"/>
    <cellStyle name="Título 3 4 9" xfId="7829"/>
    <cellStyle name="Título 3 5" xfId="7830"/>
    <cellStyle name="Título 3 5 10" xfId="7831"/>
    <cellStyle name="Título 3 5 11" xfId="7832"/>
    <cellStyle name="Título 3 5 12" xfId="7833"/>
    <cellStyle name="Título 3 5 13" xfId="7834"/>
    <cellStyle name="Título 3 5 14" xfId="7835"/>
    <cellStyle name="Título 3 5 2" xfId="7836"/>
    <cellStyle name="Título 3 5 3" xfId="7837"/>
    <cellStyle name="Título 3 5 4" xfId="7838"/>
    <cellStyle name="Título 3 5 5" xfId="7839"/>
    <cellStyle name="Título 3 5 6" xfId="7840"/>
    <cellStyle name="Título 3 5 7" xfId="7841"/>
    <cellStyle name="Título 3 5 8" xfId="7842"/>
    <cellStyle name="Título 3 5 9" xfId="7843"/>
    <cellStyle name="Título 3 6" xfId="7844"/>
    <cellStyle name="Título 3 7" xfId="7845"/>
    <cellStyle name="Título 4" xfId="7846"/>
    <cellStyle name="Título 4 10" xfId="7847"/>
    <cellStyle name="Título 4 11" xfId="7848"/>
    <cellStyle name="Título 4 12" xfId="7849"/>
    <cellStyle name="Título 4 13" xfId="7850"/>
    <cellStyle name="Título 4 14" xfId="7851"/>
    <cellStyle name="Título 4 2" xfId="7852"/>
    <cellStyle name="Título 4 3" xfId="7853"/>
    <cellStyle name="Título 4 4" xfId="7854"/>
    <cellStyle name="Título 4 5" xfId="7855"/>
    <cellStyle name="Título 4 6" xfId="7856"/>
    <cellStyle name="Título 4 7" xfId="7857"/>
    <cellStyle name="Título 4 8" xfId="7858"/>
    <cellStyle name="Título 4 9" xfId="7859"/>
    <cellStyle name="Título 5" xfId="7860"/>
    <cellStyle name="Título 5 10" xfId="7861"/>
    <cellStyle name="Título 5 11" xfId="7862"/>
    <cellStyle name="Título 5 12" xfId="7863"/>
    <cellStyle name="Título 5 13" xfId="7864"/>
    <cellStyle name="Título 5 14" xfId="7865"/>
    <cellStyle name="Título 5 2" xfId="7866"/>
    <cellStyle name="Título 5 3" xfId="7867"/>
    <cellStyle name="Título 5 4" xfId="7868"/>
    <cellStyle name="Título 5 5" xfId="7869"/>
    <cellStyle name="Título 5 6" xfId="7870"/>
    <cellStyle name="Título 5 7" xfId="7871"/>
    <cellStyle name="Título 5 8" xfId="7872"/>
    <cellStyle name="Título 5 9" xfId="7873"/>
    <cellStyle name="Título 6" xfId="7874"/>
    <cellStyle name="Título 6 10" xfId="7875"/>
    <cellStyle name="Título 6 11" xfId="7876"/>
    <cellStyle name="Título 6 12" xfId="7877"/>
    <cellStyle name="Título 6 13" xfId="7878"/>
    <cellStyle name="Título 6 14" xfId="7879"/>
    <cellStyle name="Título 6 2" xfId="7880"/>
    <cellStyle name="Título 6 3" xfId="7881"/>
    <cellStyle name="Título 6 4" xfId="7882"/>
    <cellStyle name="Título 6 5" xfId="7883"/>
    <cellStyle name="Título 6 6" xfId="7884"/>
    <cellStyle name="Título 6 7" xfId="7885"/>
    <cellStyle name="Título 6 8" xfId="7886"/>
    <cellStyle name="Título 6 9" xfId="7887"/>
    <cellStyle name="Título 7" xfId="7888"/>
    <cellStyle name="Título 7 10" xfId="7889"/>
    <cellStyle name="Título 7 11" xfId="7890"/>
    <cellStyle name="Título 7 12" xfId="7891"/>
    <cellStyle name="Título 7 13" xfId="7892"/>
    <cellStyle name="Título 7 14" xfId="7893"/>
    <cellStyle name="Título 7 2" xfId="7894"/>
    <cellStyle name="Título 7 3" xfId="7895"/>
    <cellStyle name="Título 7 4" xfId="7896"/>
    <cellStyle name="Título 7 5" xfId="7897"/>
    <cellStyle name="Título 7 6" xfId="7898"/>
    <cellStyle name="Título 7 7" xfId="7899"/>
    <cellStyle name="Título 7 8" xfId="7900"/>
    <cellStyle name="Título 7 9" xfId="7901"/>
    <cellStyle name="Título 8" xfId="7902"/>
    <cellStyle name="Título 9" xfId="7903"/>
    <cellStyle name="Total 2" xfId="7904"/>
    <cellStyle name="Total 2 10" xfId="7905"/>
    <cellStyle name="Total 2 10 2" xfId="7906"/>
    <cellStyle name="Total 2 10 2 2" xfId="7907"/>
    <cellStyle name="Total 2 11" xfId="7908"/>
    <cellStyle name="Total 2 11 2" xfId="7909"/>
    <cellStyle name="Total 2 11 2 2" xfId="7910"/>
    <cellStyle name="Total 2 12" xfId="7911"/>
    <cellStyle name="Total 2 12 2" xfId="7912"/>
    <cellStyle name="Total 2 12 2 2" xfId="7913"/>
    <cellStyle name="Total 2 13" xfId="7914"/>
    <cellStyle name="Total 2 13 2" xfId="7915"/>
    <cellStyle name="Total 2 13 2 2" xfId="7916"/>
    <cellStyle name="Total 2 14" xfId="7917"/>
    <cellStyle name="Total 2 14 2" xfId="7918"/>
    <cellStyle name="Total 2 14 2 2" xfId="7919"/>
    <cellStyle name="Total 2 15" xfId="7920"/>
    <cellStyle name="Total 2 15 2" xfId="7921"/>
    <cellStyle name="Total 2 16" xfId="7922"/>
    <cellStyle name="Total 2 17" xfId="7923"/>
    <cellStyle name="Total 2 17 2" xfId="7924"/>
    <cellStyle name="Total 2 18" xfId="7925"/>
    <cellStyle name="Total 2 2" xfId="7926"/>
    <cellStyle name="Total 2 2 2" xfId="7927"/>
    <cellStyle name="Total 2 2 2 2" xfId="7928"/>
    <cellStyle name="Total 2 3" xfId="7929"/>
    <cellStyle name="Total 2 3 2" xfId="7930"/>
    <cellStyle name="Total 2 3 2 2" xfId="7931"/>
    <cellStyle name="Total 2 4" xfId="7932"/>
    <cellStyle name="Total 2 4 2" xfId="7933"/>
    <cellStyle name="Total 2 4 2 2" xfId="7934"/>
    <cellStyle name="Total 2 5" xfId="7935"/>
    <cellStyle name="Total 2 5 2" xfId="7936"/>
    <cellStyle name="Total 2 5 2 2" xfId="7937"/>
    <cellStyle name="Total 2 6" xfId="7938"/>
    <cellStyle name="Total 2 6 2" xfId="7939"/>
    <cellStyle name="Total 2 6 2 2" xfId="7940"/>
    <cellStyle name="Total 2 7" xfId="7941"/>
    <cellStyle name="Total 2 7 2" xfId="7942"/>
    <cellStyle name="Total 2 7 2 2" xfId="7943"/>
    <cellStyle name="Total 2 8" xfId="7944"/>
    <cellStyle name="Total 2 8 2" xfId="7945"/>
    <cellStyle name="Total 2 8 2 2" xfId="7946"/>
    <cellStyle name="Total 2 9" xfId="7947"/>
    <cellStyle name="Total 2 9 2" xfId="7948"/>
    <cellStyle name="Total 2 9 2 2" xfId="7949"/>
    <cellStyle name="Total 3" xfId="7950"/>
    <cellStyle name="Total 3 10" xfId="7951"/>
    <cellStyle name="Total 3 10 2" xfId="7952"/>
    <cellStyle name="Total 3 10 2 2" xfId="7953"/>
    <cellStyle name="Total 3 11" xfId="7954"/>
    <cellStyle name="Total 3 11 2" xfId="7955"/>
    <cellStyle name="Total 3 11 2 2" xfId="7956"/>
    <cellStyle name="Total 3 12" xfId="7957"/>
    <cellStyle name="Total 3 12 2" xfId="7958"/>
    <cellStyle name="Total 3 12 2 2" xfId="7959"/>
    <cellStyle name="Total 3 13" xfId="7960"/>
    <cellStyle name="Total 3 13 2" xfId="7961"/>
    <cellStyle name="Total 3 13 2 2" xfId="7962"/>
    <cellStyle name="Total 3 14" xfId="7963"/>
    <cellStyle name="Total 3 14 2" xfId="7964"/>
    <cellStyle name="Total 3 14 2 2" xfId="7965"/>
    <cellStyle name="Total 3 15" xfId="7966"/>
    <cellStyle name="Total 3 15 2" xfId="7967"/>
    <cellStyle name="Total 3 2" xfId="7968"/>
    <cellStyle name="Total 3 2 2" xfId="7969"/>
    <cellStyle name="Total 3 2 2 2" xfId="7970"/>
    <cellStyle name="Total 3 3" xfId="7971"/>
    <cellStyle name="Total 3 3 2" xfId="7972"/>
    <cellStyle name="Total 3 3 2 2" xfId="7973"/>
    <cellStyle name="Total 3 4" xfId="7974"/>
    <cellStyle name="Total 3 4 2" xfId="7975"/>
    <cellStyle name="Total 3 4 2 2" xfId="7976"/>
    <cellStyle name="Total 3 5" xfId="7977"/>
    <cellStyle name="Total 3 5 2" xfId="7978"/>
    <cellStyle name="Total 3 5 2 2" xfId="7979"/>
    <cellStyle name="Total 3 6" xfId="7980"/>
    <cellStyle name="Total 3 6 2" xfId="7981"/>
    <cellStyle name="Total 3 6 2 2" xfId="7982"/>
    <cellStyle name="Total 3 7" xfId="7983"/>
    <cellStyle name="Total 3 7 2" xfId="7984"/>
    <cellStyle name="Total 3 7 2 2" xfId="7985"/>
    <cellStyle name="Total 3 8" xfId="7986"/>
    <cellStyle name="Total 3 8 2" xfId="7987"/>
    <cellStyle name="Total 3 8 2 2" xfId="7988"/>
    <cellStyle name="Total 3 9" xfId="7989"/>
    <cellStyle name="Total 3 9 2" xfId="7990"/>
    <cellStyle name="Total 3 9 2 2" xfId="7991"/>
    <cellStyle name="Total 4" xfId="7992"/>
    <cellStyle name="Total 4 10" xfId="7993"/>
    <cellStyle name="Total 4 10 2" xfId="7994"/>
    <cellStyle name="Total 4 10 2 2" xfId="7995"/>
    <cellStyle name="Total 4 11" xfId="7996"/>
    <cellStyle name="Total 4 11 2" xfId="7997"/>
    <cellStyle name="Total 4 11 2 2" xfId="7998"/>
    <cellStyle name="Total 4 12" xfId="7999"/>
    <cellStyle name="Total 4 12 2" xfId="8000"/>
    <cellStyle name="Total 4 12 2 2" xfId="8001"/>
    <cellStyle name="Total 4 13" xfId="8002"/>
    <cellStyle name="Total 4 13 2" xfId="8003"/>
    <cellStyle name="Total 4 13 2 2" xfId="8004"/>
    <cellStyle name="Total 4 14" xfId="8005"/>
    <cellStyle name="Total 4 14 2" xfId="8006"/>
    <cellStyle name="Total 4 14 2 2" xfId="8007"/>
    <cellStyle name="Total 4 15" xfId="8008"/>
    <cellStyle name="Total 4 15 2" xfId="8009"/>
    <cellStyle name="Total 4 2" xfId="8010"/>
    <cellStyle name="Total 4 2 2" xfId="8011"/>
    <cellStyle name="Total 4 2 2 2" xfId="8012"/>
    <cellStyle name="Total 4 3" xfId="8013"/>
    <cellStyle name="Total 4 3 2" xfId="8014"/>
    <cellStyle name="Total 4 3 2 2" xfId="8015"/>
    <cellStyle name="Total 4 4" xfId="8016"/>
    <cellStyle name="Total 4 4 2" xfId="8017"/>
    <cellStyle name="Total 4 4 2 2" xfId="8018"/>
    <cellStyle name="Total 4 5" xfId="8019"/>
    <cellStyle name="Total 4 5 2" xfId="8020"/>
    <cellStyle name="Total 4 5 2 2" xfId="8021"/>
    <cellStyle name="Total 4 6" xfId="8022"/>
    <cellStyle name="Total 4 6 2" xfId="8023"/>
    <cellStyle name="Total 4 6 2 2" xfId="8024"/>
    <cellStyle name="Total 4 7" xfId="8025"/>
    <cellStyle name="Total 4 7 2" xfId="8026"/>
    <cellStyle name="Total 4 7 2 2" xfId="8027"/>
    <cellStyle name="Total 4 8" xfId="8028"/>
    <cellStyle name="Total 4 8 2" xfId="8029"/>
    <cellStyle name="Total 4 8 2 2" xfId="8030"/>
    <cellStyle name="Total 4 9" xfId="8031"/>
    <cellStyle name="Total 4 9 2" xfId="8032"/>
    <cellStyle name="Total 4 9 2 2" xfId="8033"/>
    <cellStyle name="Total 5" xfId="8034"/>
    <cellStyle name="Total 5 10" xfId="8035"/>
    <cellStyle name="Total 5 10 2" xfId="8036"/>
    <cellStyle name="Total 5 10 2 2" xfId="8037"/>
    <cellStyle name="Total 5 11" xfId="8038"/>
    <cellStyle name="Total 5 11 2" xfId="8039"/>
    <cellStyle name="Total 5 11 2 2" xfId="8040"/>
    <cellStyle name="Total 5 12" xfId="8041"/>
    <cellStyle name="Total 5 12 2" xfId="8042"/>
    <cellStyle name="Total 5 12 2 2" xfId="8043"/>
    <cellStyle name="Total 5 13" xfId="8044"/>
    <cellStyle name="Total 5 13 2" xfId="8045"/>
    <cellStyle name="Total 5 13 2 2" xfId="8046"/>
    <cellStyle name="Total 5 14" xfId="8047"/>
    <cellStyle name="Total 5 14 2" xfId="8048"/>
    <cellStyle name="Total 5 14 2 2" xfId="8049"/>
    <cellStyle name="Total 5 15" xfId="8050"/>
    <cellStyle name="Total 5 15 2" xfId="8051"/>
    <cellStyle name="Total 5 2" xfId="8052"/>
    <cellStyle name="Total 5 2 2" xfId="8053"/>
    <cellStyle name="Total 5 2 2 2" xfId="8054"/>
    <cellStyle name="Total 5 3" xfId="8055"/>
    <cellStyle name="Total 5 3 2" xfId="8056"/>
    <cellStyle name="Total 5 3 2 2" xfId="8057"/>
    <cellStyle name="Total 5 4" xfId="8058"/>
    <cellStyle name="Total 5 4 2" xfId="8059"/>
    <cellStyle name="Total 5 4 2 2" xfId="8060"/>
    <cellStyle name="Total 5 5" xfId="8061"/>
    <cellStyle name="Total 5 5 2" xfId="8062"/>
    <cellStyle name="Total 5 5 2 2" xfId="8063"/>
    <cellStyle name="Total 5 6" xfId="8064"/>
    <cellStyle name="Total 5 6 2" xfId="8065"/>
    <cellStyle name="Total 5 6 2 2" xfId="8066"/>
    <cellStyle name="Total 5 7" xfId="8067"/>
    <cellStyle name="Total 5 7 2" xfId="8068"/>
    <cellStyle name="Total 5 7 2 2" xfId="8069"/>
    <cellStyle name="Total 5 8" xfId="8070"/>
    <cellStyle name="Total 5 8 2" xfId="8071"/>
    <cellStyle name="Total 5 8 2 2" xfId="8072"/>
    <cellStyle name="Total 5 9" xfId="8073"/>
    <cellStyle name="Total 5 9 2" xfId="8074"/>
    <cellStyle name="Total 5 9 2 2" xfId="8075"/>
    <cellStyle name="Total 6" xfId="8076"/>
    <cellStyle name="Total 7" xfId="8077"/>
    <cellStyle name="Vérification" xfId="8078"/>
    <cellStyle name="Virgül [0]_08-01" xfId="8079"/>
    <cellStyle name="Virgül_08-01" xfId="8080"/>
    <cellStyle name="Währung" xfId="8081"/>
    <cellStyle name="Warning Text" xfId="8082"/>
    <cellStyle name="Warning Text 2" xfId="8083"/>
    <cellStyle name="Обычный_FOR_T_SD" xfId="8084"/>
    <cellStyle name="一般_trade1_std1_sc" xfId="8085"/>
  </cellStyles>
  <dxfs count="39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78442</xdr:colOff>
      <xdr:row>1</xdr:row>
      <xdr:rowOff>78441</xdr:rowOff>
    </xdr:from>
    <xdr:to>
      <xdr:col>13</xdr:col>
      <xdr:colOff>795618</xdr:colOff>
      <xdr:row>5</xdr:row>
      <xdr:rowOff>5851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4677" y="280147"/>
          <a:ext cx="6824382" cy="7678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11205</xdr:rowOff>
    </xdr:from>
    <xdr:to>
      <xdr:col>4</xdr:col>
      <xdr:colOff>415863</xdr:colOff>
      <xdr:row>3</xdr:row>
      <xdr:rowOff>162701</xdr:rowOff>
    </xdr:to>
    <xdr:pic>
      <xdr:nvPicPr>
        <xdr:cNvPr id="5" name="4 Imagen" descr="logo-saam-03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7531" y="403411"/>
          <a:ext cx="2696915" cy="420437"/>
        </a:xfrm>
        <a:prstGeom prst="rect">
          <a:avLst/>
        </a:prstGeom>
      </xdr:spPr>
    </xdr:pic>
    <xdr:clientData/>
  </xdr:twoCellAnchor>
  <xdr:twoCellAnchor>
    <xdr:from>
      <xdr:col>5</xdr:col>
      <xdr:colOff>616325</xdr:colOff>
      <xdr:row>2</xdr:row>
      <xdr:rowOff>33617</xdr:rowOff>
    </xdr:from>
    <xdr:to>
      <xdr:col>14</xdr:col>
      <xdr:colOff>112060</xdr:colOff>
      <xdr:row>3</xdr:row>
      <xdr:rowOff>134470</xdr:rowOff>
    </xdr:to>
    <xdr:sp macro="" textlink="">
      <xdr:nvSpPr>
        <xdr:cNvPr id="7" name="6 CuadroTexto"/>
        <xdr:cNvSpPr txBox="1"/>
      </xdr:nvSpPr>
      <xdr:spPr>
        <a:xfrm>
          <a:off x="7451913" y="425823"/>
          <a:ext cx="6656294" cy="369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800"/>
            <a:t>Presentación</a:t>
          </a:r>
          <a:r>
            <a:rPr lang="es-CL" sz="1800" baseline="0"/>
            <a:t> de Resultados Segundo Trimestre de  2016</a:t>
          </a:r>
          <a:endParaRPr lang="es-CL" sz="1800"/>
        </a:p>
      </xdr:txBody>
    </xdr:sp>
    <xdr:clientData/>
  </xdr:twoCellAnchor>
  <xdr:twoCellAnchor>
    <xdr:from>
      <xdr:col>1</xdr:col>
      <xdr:colOff>37110</xdr:colOff>
      <xdr:row>1</xdr:row>
      <xdr:rowOff>74221</xdr:rowOff>
    </xdr:from>
    <xdr:to>
      <xdr:col>4</xdr:col>
      <xdr:colOff>423409</xdr:colOff>
      <xdr:row>29</xdr:row>
      <xdr:rowOff>98962</xdr:rowOff>
    </xdr:to>
    <xdr:grpSp>
      <xdr:nvGrpSpPr>
        <xdr:cNvPr id="8" name="Agrupar 21"/>
        <xdr:cNvGrpSpPr/>
      </xdr:nvGrpSpPr>
      <xdr:grpSpPr>
        <a:xfrm>
          <a:off x="423058" y="262247"/>
          <a:ext cx="2731676" cy="5358741"/>
          <a:chOff x="0" y="1269144"/>
          <a:chExt cx="2713744" cy="5806572"/>
        </a:xfrm>
      </xdr:grpSpPr>
      <xdr:pic>
        <xdr:nvPicPr>
          <xdr:cNvPr id="9" name="Marcador de posición de imagen 67" descr="5,6X6_5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2720071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0" name="Marcador de posición de imagen 71" descr="5,6X6_7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5621925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1" name="Marcador de posición de imagen 66" descr="5,6X6_6.jpg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5609830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2" name="Marcador de posición de imagen 68" descr="5,6X6_3.jpg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416293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3" name="Marcador de posición de imagen 70" descr="5,6X6_8.jpg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2716039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4" name="Marcador de posición de imagen 60" descr="5,6X6_1.jpg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5" name="Marcador de posición de imagen 65" descr="5,6X6_2.jpg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6" name="Marcador de posición de imagen 2" descr="5,6X6_4.jpg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4170998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</xdr:grpSp>
    <xdr:clientData/>
  </xdr:twoCellAnchor>
</xdr:wsDr>
</file>

<file path=xl/tables/table1.xml><?xml version="1.0" encoding="utf-8"?>
<table xmlns="http://schemas.openxmlformats.org/spreadsheetml/2006/main" id="4" name="Tabla4" displayName="Tabla4" ref="B15:H28" headerRowCount="0" headerRowDxfId="38" dataDxfId="37" totalsRowDxfId="36">
  <tableColumns count="7">
    <tableColumn id="1" name="Columna1" totalsRowLabel="Total" headerRowDxfId="35" dataDxfId="34" totalsRowDxfId="33"/>
    <tableColumn id="2" name="Columna2" headerRowDxfId="32" dataDxfId="31" totalsRowDxfId="30"/>
    <tableColumn id="3" name="Columna3" headerRowDxfId="29" dataDxfId="28" totalsRowDxfId="27"/>
    <tableColumn id="4" name="Columna4" headerRowDxfId="26" dataDxfId="25" totalsRowDxfId="24"/>
    <tableColumn id="5" name="Columna5" headerRowDxfId="23" dataDxfId="22" dataCellStyle="Porcentaje"/>
    <tableColumn id="6" name="Columna6" headerRowDxfId="21" dataDxfId="20" totalsRowDxfId="19"/>
    <tableColumn id="7" name="Columna7" totalsRowFunction="count" headerRowDxfId="18" dataDxfId="17" totalsRow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a7" displayName="Tabla7" ref="B37:H48" headerRowCount="0" totalsRowShown="0" headerRowDxfId="15" dataDxfId="14">
  <tableColumns count="7">
    <tableColumn id="1" name="Columna1" headerRowDxfId="13" dataDxfId="12"/>
    <tableColumn id="2" name="Columna2" headerRowDxfId="11" dataDxfId="10"/>
    <tableColumn id="3" name="Columna3" headerRowDxfId="9" dataDxfId="8"/>
    <tableColumn id="4" name="Columna4" headerRowDxfId="7" dataDxfId="6"/>
    <tableColumn id="5" name="Columna5" headerRowDxfId="5" dataDxfId="4" dataCellStyle="Porcentaje"/>
    <tableColumn id="6" name="Columna6" headerRowDxfId="3" dataDxfId="2"/>
    <tableColumn id="7" name="Columna7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am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showGridLines="0" tabSelected="1" zoomScale="77" zoomScaleNormal="77" workbookViewId="0">
      <selection activeCell="B1" sqref="B1"/>
    </sheetView>
  </sheetViews>
  <sheetFormatPr baseColWidth="10" defaultColWidth="11.44140625" defaultRowHeight="14.4"/>
  <cols>
    <col min="1" max="1" width="5.6640625" style="1" customWidth="1"/>
    <col min="2" max="4" width="11.44140625" style="1"/>
    <col min="5" max="5" width="7.33203125" style="1" customWidth="1"/>
    <col min="6" max="6" width="11.44140625" style="1"/>
    <col min="7" max="7" width="3.109375" style="1" customWidth="1"/>
    <col min="8" max="12" width="11.44140625" style="1"/>
    <col min="13" max="13" width="19.88671875" style="1" customWidth="1"/>
    <col min="14" max="14" width="15" style="1" customWidth="1"/>
    <col min="15" max="15" width="2.33203125" style="1" customWidth="1"/>
    <col min="16" max="16384" width="11.44140625" style="1"/>
  </cols>
  <sheetData>
    <row r="1" spans="2:15" ht="15" thickBot="1"/>
    <row r="2" spans="2:15">
      <c r="B2" s="27"/>
      <c r="C2" s="28"/>
      <c r="D2" s="28"/>
      <c r="E2" s="29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2:15" ht="21">
      <c r="B3" s="30"/>
      <c r="C3" s="31"/>
      <c r="D3" s="31"/>
      <c r="E3" s="32"/>
      <c r="F3" s="31"/>
      <c r="G3" s="31"/>
      <c r="H3" s="36"/>
      <c r="I3" s="31"/>
      <c r="J3" s="31"/>
      <c r="K3" s="31"/>
      <c r="L3" s="31"/>
      <c r="M3" s="31"/>
      <c r="N3" s="31"/>
      <c r="O3" s="32"/>
    </row>
    <row r="4" spans="2:15">
      <c r="B4" s="30"/>
      <c r="C4" s="31"/>
      <c r="D4" s="31"/>
      <c r="E4" s="32"/>
      <c r="F4" s="31"/>
      <c r="G4" s="31"/>
      <c r="H4" s="31"/>
      <c r="I4" s="31"/>
      <c r="J4" s="31"/>
      <c r="K4" s="31"/>
      <c r="L4" s="31"/>
      <c r="M4" s="31"/>
      <c r="N4" s="31"/>
      <c r="O4" s="32"/>
    </row>
    <row r="5" spans="2:15">
      <c r="B5" s="30"/>
      <c r="C5" s="31"/>
      <c r="D5" s="31"/>
      <c r="E5" s="32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2:15">
      <c r="B6" s="30"/>
      <c r="C6" s="31"/>
      <c r="D6" s="31"/>
      <c r="E6" s="32"/>
      <c r="F6" s="31"/>
      <c r="G6" s="31"/>
      <c r="H6" s="31"/>
      <c r="I6" s="31"/>
      <c r="J6" s="31"/>
      <c r="K6" s="31"/>
      <c r="L6" s="31"/>
      <c r="M6" s="31"/>
      <c r="N6" s="31"/>
      <c r="O6" s="32"/>
    </row>
    <row r="7" spans="2:15" ht="15.6">
      <c r="B7" s="30"/>
      <c r="C7" s="31"/>
      <c r="D7" s="31"/>
      <c r="E7" s="32"/>
      <c r="F7" s="31"/>
      <c r="G7" s="31"/>
      <c r="H7" s="173" t="s">
        <v>157</v>
      </c>
      <c r="I7" s="31"/>
      <c r="J7" s="147"/>
      <c r="K7" s="31"/>
      <c r="L7" s="173" t="s">
        <v>154</v>
      </c>
      <c r="M7" s="31"/>
      <c r="N7" s="31"/>
      <c r="O7" s="32"/>
    </row>
    <row r="8" spans="2:15" ht="15.6">
      <c r="B8" s="30"/>
      <c r="C8" s="31"/>
      <c r="D8" s="31"/>
      <c r="E8" s="32"/>
      <c r="F8" s="31"/>
      <c r="G8" s="31"/>
      <c r="H8" s="31"/>
      <c r="I8" s="31"/>
      <c r="J8" s="147"/>
      <c r="K8" s="31"/>
      <c r="L8" s="31"/>
      <c r="M8" s="31"/>
      <c r="N8" s="31"/>
      <c r="O8" s="32"/>
    </row>
    <row r="9" spans="2:15" ht="15.6">
      <c r="B9" s="30"/>
      <c r="C9" s="31"/>
      <c r="D9" s="31"/>
      <c r="E9" s="32"/>
      <c r="F9" s="31"/>
      <c r="G9" s="147">
        <v>1</v>
      </c>
      <c r="H9" s="201" t="s">
        <v>91</v>
      </c>
      <c r="I9" s="201"/>
      <c r="J9" s="201"/>
      <c r="K9" s="31"/>
      <c r="L9" s="31" t="s">
        <v>148</v>
      </c>
      <c r="M9" s="31"/>
      <c r="N9" s="167">
        <v>9736791983</v>
      </c>
      <c r="O9" s="32"/>
    </row>
    <row r="10" spans="2:15" ht="15.6">
      <c r="B10" s="30"/>
      <c r="C10" s="31"/>
      <c r="D10" s="31"/>
      <c r="E10" s="32"/>
      <c r="F10" s="31"/>
      <c r="G10" s="147">
        <f>G9+1</f>
        <v>2</v>
      </c>
      <c r="H10" s="201" t="s">
        <v>137</v>
      </c>
      <c r="I10" s="201"/>
      <c r="J10" s="201"/>
      <c r="K10" s="31"/>
      <c r="L10" s="31" t="s">
        <v>147</v>
      </c>
      <c r="M10" s="31"/>
      <c r="N10" s="168">
        <v>0.4924</v>
      </c>
      <c r="O10" s="32"/>
    </row>
    <row r="11" spans="2:15" ht="15.6">
      <c r="B11" s="30"/>
      <c r="C11" s="31"/>
      <c r="D11" s="31"/>
      <c r="E11" s="32"/>
      <c r="F11" s="31"/>
      <c r="G11" s="147">
        <f t="shared" ref="G11:G16" si="0">G10+1</f>
        <v>3</v>
      </c>
      <c r="H11" s="201" t="s">
        <v>136</v>
      </c>
      <c r="I11" s="201"/>
      <c r="J11" s="201"/>
      <c r="K11" s="31"/>
      <c r="L11" s="37" t="s">
        <v>149</v>
      </c>
      <c r="M11" s="31"/>
      <c r="N11" s="169" t="s">
        <v>150</v>
      </c>
      <c r="O11" s="32"/>
    </row>
    <row r="12" spans="2:15" ht="15.6">
      <c r="B12" s="30"/>
      <c r="C12" s="31"/>
      <c r="D12" s="31"/>
      <c r="E12" s="32"/>
      <c r="F12" s="31"/>
      <c r="G12" s="147">
        <f t="shared" si="0"/>
        <v>4</v>
      </c>
      <c r="H12" s="201" t="s">
        <v>33</v>
      </c>
      <c r="I12" s="201"/>
      <c r="J12" s="201"/>
      <c r="K12" s="31"/>
      <c r="L12" s="37" t="s">
        <v>151</v>
      </c>
      <c r="M12" s="31"/>
      <c r="N12" s="170" t="s">
        <v>153</v>
      </c>
      <c r="O12" s="32"/>
    </row>
    <row r="13" spans="2:15" ht="15.6">
      <c r="B13" s="30"/>
      <c r="C13" s="31"/>
      <c r="D13" s="31"/>
      <c r="E13" s="32"/>
      <c r="F13" s="31"/>
      <c r="G13" s="147">
        <f t="shared" si="0"/>
        <v>5</v>
      </c>
      <c r="H13" s="201" t="s">
        <v>34</v>
      </c>
      <c r="I13" s="201"/>
      <c r="J13" s="201"/>
      <c r="K13" s="31"/>
      <c r="L13" s="37" t="s">
        <v>152</v>
      </c>
      <c r="M13" s="31"/>
      <c r="N13" s="170" t="s">
        <v>146</v>
      </c>
      <c r="O13" s="32"/>
    </row>
    <row r="14" spans="2:15" ht="15.6">
      <c r="B14" s="30"/>
      <c r="C14" s="31"/>
      <c r="D14" s="31"/>
      <c r="E14" s="32"/>
      <c r="F14" s="31"/>
      <c r="G14" s="147">
        <f t="shared" si="0"/>
        <v>6</v>
      </c>
      <c r="H14" s="201" t="s">
        <v>35</v>
      </c>
      <c r="I14" s="201"/>
      <c r="J14" s="201"/>
      <c r="K14" s="31"/>
      <c r="L14" s="37" t="s">
        <v>156</v>
      </c>
      <c r="M14" s="31"/>
      <c r="N14" s="171" t="s">
        <v>155</v>
      </c>
      <c r="O14" s="32"/>
    </row>
    <row r="15" spans="2:15" ht="15.6">
      <c r="B15" s="30"/>
      <c r="C15" s="31"/>
      <c r="D15" s="31"/>
      <c r="E15" s="32"/>
      <c r="F15" s="31"/>
      <c r="G15" s="147">
        <f t="shared" si="0"/>
        <v>7</v>
      </c>
      <c r="H15" s="203" t="s">
        <v>196</v>
      </c>
      <c r="I15" s="203"/>
      <c r="J15" s="203"/>
      <c r="K15" s="31"/>
      <c r="L15" s="31"/>
      <c r="M15" s="31"/>
      <c r="N15" s="31"/>
      <c r="O15" s="32"/>
    </row>
    <row r="16" spans="2:15" ht="15.6">
      <c r="B16" s="30"/>
      <c r="C16" s="31"/>
      <c r="D16" s="31"/>
      <c r="E16" s="32"/>
      <c r="F16" s="31"/>
      <c r="G16" s="147">
        <f t="shared" si="0"/>
        <v>8</v>
      </c>
      <c r="H16" s="201" t="s">
        <v>144</v>
      </c>
      <c r="I16" s="201"/>
      <c r="J16" s="201"/>
      <c r="K16" s="31"/>
      <c r="L16" s="174" t="s">
        <v>166</v>
      </c>
      <c r="M16" s="31"/>
      <c r="N16" s="31"/>
      <c r="O16" s="32"/>
    </row>
    <row r="17" spans="2:15" ht="15.6">
      <c r="B17" s="30"/>
      <c r="C17" s="31"/>
      <c r="D17" s="31"/>
      <c r="E17" s="32"/>
      <c r="F17" s="31"/>
      <c r="G17" s="147">
        <v>9</v>
      </c>
      <c r="H17" s="202" t="s">
        <v>198</v>
      </c>
      <c r="I17" s="202"/>
      <c r="J17" s="202"/>
      <c r="K17" s="31"/>
      <c r="L17" s="37" t="s">
        <v>167</v>
      </c>
      <c r="M17" s="31" t="s">
        <v>168</v>
      </c>
      <c r="N17" s="31"/>
      <c r="O17" s="32"/>
    </row>
    <row r="18" spans="2:15">
      <c r="B18" s="30"/>
      <c r="C18" s="31"/>
      <c r="D18" s="31"/>
      <c r="E18" s="32"/>
      <c r="F18" s="31"/>
      <c r="G18" s="31">
        <v>10</v>
      </c>
      <c r="H18" s="202" t="s">
        <v>178</v>
      </c>
      <c r="I18" s="202"/>
      <c r="J18" s="202"/>
      <c r="K18" s="31"/>
      <c r="L18" s="37" t="s">
        <v>169</v>
      </c>
      <c r="M18" s="31" t="s">
        <v>170</v>
      </c>
      <c r="N18" s="31"/>
      <c r="O18" s="32"/>
    </row>
    <row r="19" spans="2:15" ht="15" customHeight="1">
      <c r="B19" s="30"/>
      <c r="C19" s="31"/>
      <c r="D19" s="31"/>
      <c r="E19" s="32"/>
      <c r="F19" s="31"/>
      <c r="G19" s="31"/>
      <c r="H19" s="31"/>
      <c r="I19" s="172"/>
      <c r="J19" s="172"/>
      <c r="K19" s="172"/>
      <c r="L19" s="37" t="s">
        <v>171</v>
      </c>
      <c r="M19" s="172" t="s">
        <v>92</v>
      </c>
      <c r="N19" s="172"/>
      <c r="O19" s="32"/>
    </row>
    <row r="20" spans="2:15" ht="15" customHeight="1">
      <c r="B20" s="30"/>
      <c r="C20" s="31"/>
      <c r="D20" s="31"/>
      <c r="E20" s="32"/>
      <c r="F20" s="31"/>
      <c r="G20" s="31"/>
      <c r="K20" s="172"/>
      <c r="L20" s="172"/>
      <c r="M20" s="172"/>
      <c r="N20" s="172"/>
      <c r="O20" s="32"/>
    </row>
    <row r="21" spans="2:15" ht="15" customHeight="1">
      <c r="B21" s="30"/>
      <c r="C21" s="31"/>
      <c r="D21" s="31"/>
      <c r="E21" s="32"/>
      <c r="F21" s="31"/>
      <c r="G21" s="200" t="s">
        <v>158</v>
      </c>
      <c r="H21" s="200"/>
      <c r="I21" s="200"/>
      <c r="J21" s="200"/>
      <c r="K21" s="200"/>
      <c r="L21" s="200"/>
      <c r="M21" s="200"/>
      <c r="N21" s="200"/>
      <c r="O21" s="178"/>
    </row>
    <row r="22" spans="2:15" ht="15" customHeight="1">
      <c r="B22" s="30"/>
      <c r="C22" s="31"/>
      <c r="D22" s="31"/>
      <c r="E22" s="32"/>
      <c r="F22" s="177"/>
      <c r="G22" s="200"/>
      <c r="H22" s="200"/>
      <c r="I22" s="200"/>
      <c r="J22" s="200"/>
      <c r="K22" s="200"/>
      <c r="L22" s="200"/>
      <c r="M22" s="200"/>
      <c r="N22" s="200"/>
      <c r="O22" s="178"/>
    </row>
    <row r="23" spans="2:15">
      <c r="B23" s="30"/>
      <c r="C23" s="31"/>
      <c r="D23" s="31"/>
      <c r="E23" s="32"/>
      <c r="F23" s="177"/>
      <c r="G23" s="200"/>
      <c r="H23" s="200"/>
      <c r="I23" s="200"/>
      <c r="J23" s="200"/>
      <c r="K23" s="200"/>
      <c r="L23" s="200"/>
      <c r="M23" s="200"/>
      <c r="N23" s="200"/>
      <c r="O23" s="178"/>
    </row>
    <row r="24" spans="2:15">
      <c r="B24" s="30"/>
      <c r="C24" s="31"/>
      <c r="D24" s="31"/>
      <c r="E24" s="32"/>
      <c r="F24" s="177"/>
      <c r="G24" s="200"/>
      <c r="H24" s="200"/>
      <c r="I24" s="200"/>
      <c r="J24" s="200"/>
      <c r="K24" s="200"/>
      <c r="L24" s="200"/>
      <c r="M24" s="200"/>
      <c r="N24" s="200"/>
      <c r="O24" s="178"/>
    </row>
    <row r="25" spans="2:15">
      <c r="B25" s="30"/>
      <c r="C25" s="31"/>
      <c r="D25" s="31"/>
      <c r="E25" s="32"/>
      <c r="F25" s="177"/>
      <c r="G25" s="200"/>
      <c r="H25" s="200"/>
      <c r="I25" s="200"/>
      <c r="J25" s="200"/>
      <c r="K25" s="200"/>
      <c r="L25" s="200"/>
      <c r="M25" s="200"/>
      <c r="N25" s="200"/>
      <c r="O25" s="178"/>
    </row>
    <row r="26" spans="2:15">
      <c r="B26" s="30"/>
      <c r="C26" s="31"/>
      <c r="D26" s="31"/>
      <c r="E26" s="32"/>
      <c r="F26" s="177"/>
      <c r="G26" s="200"/>
      <c r="H26" s="200"/>
      <c r="I26" s="200"/>
      <c r="J26" s="200"/>
      <c r="K26" s="200"/>
      <c r="L26" s="200"/>
      <c r="M26" s="200"/>
      <c r="N26" s="200"/>
      <c r="O26" s="178"/>
    </row>
    <row r="27" spans="2:15">
      <c r="B27" s="30"/>
      <c r="C27" s="31"/>
      <c r="D27" s="31"/>
      <c r="E27" s="32"/>
      <c r="F27" s="177"/>
      <c r="G27" s="200"/>
      <c r="H27" s="200"/>
      <c r="I27" s="200"/>
      <c r="J27" s="200"/>
      <c r="K27" s="200"/>
      <c r="L27" s="200"/>
      <c r="M27" s="200"/>
      <c r="N27" s="200"/>
      <c r="O27" s="178"/>
    </row>
    <row r="28" spans="2:15">
      <c r="B28" s="30"/>
      <c r="C28" s="31"/>
      <c r="D28" s="31"/>
      <c r="E28" s="32"/>
      <c r="F28" s="177"/>
      <c r="G28" s="200"/>
      <c r="H28" s="200"/>
      <c r="I28" s="200"/>
      <c r="J28" s="200"/>
      <c r="K28" s="200"/>
      <c r="L28" s="200"/>
      <c r="M28" s="200"/>
      <c r="N28" s="200"/>
      <c r="O28" s="178"/>
    </row>
    <row r="29" spans="2:15">
      <c r="B29" s="30"/>
      <c r="C29" s="31"/>
      <c r="D29" s="31"/>
      <c r="E29" s="32"/>
      <c r="F29" s="177"/>
      <c r="G29" s="200"/>
      <c r="H29" s="200"/>
      <c r="I29" s="200"/>
      <c r="J29" s="200"/>
      <c r="K29" s="200"/>
      <c r="L29" s="200"/>
      <c r="M29" s="200"/>
      <c r="N29" s="200"/>
      <c r="O29" s="178"/>
    </row>
    <row r="30" spans="2:15" ht="12.75" customHeight="1" thickBot="1">
      <c r="B30" s="33"/>
      <c r="C30" s="34"/>
      <c r="D30" s="34"/>
      <c r="E30" s="35"/>
      <c r="F30" s="175"/>
      <c r="G30" s="175"/>
      <c r="H30" s="175"/>
      <c r="I30" s="175"/>
      <c r="J30" s="175"/>
      <c r="K30" s="175"/>
      <c r="L30" s="175"/>
      <c r="M30" s="175"/>
      <c r="N30" s="175"/>
      <c r="O30" s="176"/>
    </row>
  </sheetData>
  <mergeCells count="11">
    <mergeCell ref="G21:N29"/>
    <mergeCell ref="H9:J9"/>
    <mergeCell ref="H10:J10"/>
    <mergeCell ref="H11:J11"/>
    <mergeCell ref="H12:J12"/>
    <mergeCell ref="H13:J13"/>
    <mergeCell ref="H14:J14"/>
    <mergeCell ref="H17:J17"/>
    <mergeCell ref="H16:J16"/>
    <mergeCell ref="H18:J18"/>
    <mergeCell ref="H15:J15"/>
  </mergeCells>
  <hyperlinks>
    <hyperlink ref="H9" location="'Descripción Negocios'!A1" display="Descripción Negocios"/>
    <hyperlink ref="H10" location="EERR!A1" display="Estados Financieros Consolidados"/>
    <hyperlink ref="H11" location="Balance!A1" display="Balance Consolidado"/>
    <hyperlink ref="H12" location="Remolcadores!A1" display="Remolcadores"/>
    <hyperlink ref="H13" location="'Terminales Portuarios '!A1" display="Terminales Portuarios"/>
    <hyperlink ref="H14" location="Logística!A1" display="Logística "/>
    <hyperlink ref="H16" location="'Volúmenes Puertos'!A1" display="Volúmenes Terminales Portuarios"/>
    <hyperlink ref="N11" r:id="rId1"/>
    <hyperlink ref="H18:J18" location="'Efectivo y Deuda Financiera'!A1" display="Efectivo y Deuda Financiera"/>
    <hyperlink ref="H15" location="'Volúmenes Remolcadores'!A1" display="Volúmenes Remolcadores"/>
    <hyperlink ref="H17:J17" location="'Volúmenes Logística'!A1" display="Volúmenes Logística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B1" sqref="B1"/>
    </sheetView>
  </sheetViews>
  <sheetFormatPr baseColWidth="10" defaultColWidth="11.44140625" defaultRowHeight="14.4"/>
  <cols>
    <col min="1" max="1" width="5.6640625" style="1" customWidth="1"/>
    <col min="2" max="2" width="42.109375" style="44" customWidth="1"/>
    <col min="3" max="13" width="11" style="103" customWidth="1"/>
    <col min="14" max="16384" width="11.44140625" style="1"/>
  </cols>
  <sheetData>
    <row r="1" spans="2:14" ht="18.899999999999999" customHeight="1">
      <c r="B1" s="185" t="s">
        <v>179</v>
      </c>
      <c r="C1" s="56" t="s">
        <v>1</v>
      </c>
      <c r="D1" s="56" t="s">
        <v>2</v>
      </c>
      <c r="E1" s="56" t="s">
        <v>3</v>
      </c>
      <c r="F1" s="56" t="s">
        <v>4</v>
      </c>
      <c r="G1" s="57">
        <v>2014</v>
      </c>
      <c r="H1" s="56" t="s">
        <v>5</v>
      </c>
      <c r="I1" s="56" t="s">
        <v>6</v>
      </c>
      <c r="J1" s="56" t="s">
        <v>7</v>
      </c>
      <c r="K1" s="56" t="s">
        <v>8</v>
      </c>
      <c r="L1" s="57">
        <v>2015</v>
      </c>
      <c r="M1" s="56" t="s">
        <v>9</v>
      </c>
      <c r="N1" s="56" t="s">
        <v>197</v>
      </c>
    </row>
    <row r="2" spans="2:14" s="11" customFormat="1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2:14" s="11" customFormat="1">
      <c r="B3" s="46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2:14" s="11" customFormat="1">
      <c r="B4" s="59" t="s">
        <v>129</v>
      </c>
      <c r="C4" s="117"/>
      <c r="D4" s="117"/>
      <c r="E4" s="117"/>
      <c r="F4" s="109"/>
      <c r="G4" s="109"/>
      <c r="H4" s="117"/>
      <c r="I4" s="117"/>
      <c r="J4" s="117"/>
      <c r="K4" s="117"/>
      <c r="L4" s="109"/>
      <c r="M4" s="117"/>
    </row>
    <row r="5" spans="2:14">
      <c r="B5" s="107" t="s">
        <v>130</v>
      </c>
      <c r="C5" s="108">
        <v>28305</v>
      </c>
      <c r="D5" s="108">
        <v>25537</v>
      </c>
      <c r="E5" s="108">
        <v>17595</v>
      </c>
      <c r="F5" s="109">
        <v>13769</v>
      </c>
      <c r="G5" s="110">
        <v>85206</v>
      </c>
      <c r="H5" s="108">
        <v>22302</v>
      </c>
      <c r="I5" s="108">
        <v>15478</v>
      </c>
      <c r="J5" s="108">
        <v>10200</v>
      </c>
      <c r="K5" s="108">
        <v>5528</v>
      </c>
      <c r="L5" s="111">
        <v>53508</v>
      </c>
      <c r="M5" s="108">
        <v>3397</v>
      </c>
      <c r="N5" s="108">
        <v>2450</v>
      </c>
    </row>
    <row r="6" spans="2:14">
      <c r="B6" s="112" t="s">
        <v>127</v>
      </c>
      <c r="C6" s="113">
        <v>-7.8913114220631297E-2</v>
      </c>
      <c r="D6" s="113">
        <v>-0.23548783043439214</v>
      </c>
      <c r="E6" s="113">
        <v>-2.9294935451837145E-2</v>
      </c>
      <c r="F6" s="113">
        <v>-0.42786503781268181</v>
      </c>
      <c r="G6" s="114">
        <v>-0.19862685163414062</v>
      </c>
      <c r="H6" s="113">
        <v>-0.21208267090620037</v>
      </c>
      <c r="I6" s="113">
        <v>-0.39389904843951917</v>
      </c>
      <c r="J6" s="113">
        <v>-0.42028985507246375</v>
      </c>
      <c r="K6" s="113">
        <v>-0.59851841092308811</v>
      </c>
      <c r="L6" s="115">
        <v>-0.37201605520737979</v>
      </c>
      <c r="M6" s="113">
        <f>M5/H5-1</f>
        <v>-0.84768182225809341</v>
      </c>
      <c r="N6" s="113">
        <f>N5/I5-1</f>
        <v>-0.84171081535082048</v>
      </c>
    </row>
    <row r="7" spans="2:14">
      <c r="B7" s="112"/>
      <c r="C7" s="113"/>
      <c r="D7" s="113"/>
      <c r="E7" s="113"/>
      <c r="F7" s="113"/>
      <c r="G7" s="114"/>
      <c r="H7" s="113"/>
      <c r="I7" s="113"/>
      <c r="J7" s="113"/>
      <c r="K7" s="113"/>
      <c r="L7" s="115"/>
      <c r="M7" s="113"/>
      <c r="N7" s="113"/>
    </row>
    <row r="8" spans="2:14">
      <c r="B8" s="107" t="s">
        <v>142</v>
      </c>
      <c r="C8" s="108">
        <v>155612</v>
      </c>
      <c r="D8" s="108">
        <v>167870</v>
      </c>
      <c r="E8" s="108">
        <v>137105</v>
      </c>
      <c r="F8" s="109">
        <v>115880</v>
      </c>
      <c r="G8" s="110">
        <v>576467</v>
      </c>
      <c r="H8" s="108">
        <v>120392</v>
      </c>
      <c r="I8" s="108">
        <v>120776.5199999999</v>
      </c>
      <c r="J8" s="108">
        <v>52893</v>
      </c>
      <c r="K8" s="108">
        <v>39961</v>
      </c>
      <c r="L8" s="111">
        <v>334022.5199999999</v>
      </c>
      <c r="M8" s="108">
        <v>32946</v>
      </c>
      <c r="N8" s="108">
        <v>29415</v>
      </c>
    </row>
    <row r="9" spans="2:14">
      <c r="B9" s="112" t="s">
        <v>127</v>
      </c>
      <c r="C9" s="113">
        <v>-0.13416608707747946</v>
      </c>
      <c r="D9" s="113">
        <v>-6.1050983024302896E-2</v>
      </c>
      <c r="E9" s="113">
        <v>-0.15297744444513084</v>
      </c>
      <c r="F9" s="113">
        <v>-0.32075427459393557</v>
      </c>
      <c r="G9" s="114">
        <v>-0.16572307656683716</v>
      </c>
      <c r="H9" s="113">
        <v>-0.22633215947356244</v>
      </c>
      <c r="I9" s="113">
        <v>-0.28053541430869178</v>
      </c>
      <c r="J9" s="113">
        <v>-0.61421538237117534</v>
      </c>
      <c r="K9" s="113">
        <v>-0.65515188125647228</v>
      </c>
      <c r="L9" s="115">
        <v>-0.42056957293305619</v>
      </c>
      <c r="M9" s="113">
        <f>M8/H8-1</f>
        <v>-0.72634394311914408</v>
      </c>
      <c r="N9" s="113">
        <f>N8/I8-1</f>
        <v>-0.75645100554313016</v>
      </c>
    </row>
    <row r="10" spans="2:14">
      <c r="B10" s="112"/>
      <c r="C10" s="113"/>
      <c r="D10" s="113"/>
      <c r="E10" s="113"/>
      <c r="F10" s="113"/>
      <c r="G10" s="114"/>
      <c r="H10" s="113"/>
      <c r="I10" s="113"/>
      <c r="J10" s="113"/>
      <c r="K10" s="113"/>
      <c r="L10" s="115"/>
      <c r="M10" s="113"/>
      <c r="N10" s="113"/>
    </row>
    <row r="11" spans="2:14">
      <c r="B11" s="107" t="s">
        <v>131</v>
      </c>
      <c r="C11" s="108">
        <v>8624</v>
      </c>
      <c r="D11" s="108">
        <v>8675</v>
      </c>
      <c r="E11" s="108">
        <v>8973</v>
      </c>
      <c r="F11" s="109">
        <v>8667.92578125</v>
      </c>
      <c r="G11" s="110">
        <v>34939.92578125</v>
      </c>
      <c r="H11" s="108">
        <v>7043</v>
      </c>
      <c r="I11" s="108">
        <v>6159</v>
      </c>
      <c r="J11" s="108">
        <v>6884</v>
      </c>
      <c r="K11" s="108">
        <v>6677</v>
      </c>
      <c r="L11" s="111">
        <v>26763</v>
      </c>
      <c r="M11" s="108">
        <v>5531</v>
      </c>
      <c r="N11" s="108">
        <v>5535</v>
      </c>
    </row>
    <row r="12" spans="2:14">
      <c r="B12" s="112" t="s">
        <v>127</v>
      </c>
      <c r="C12" s="113">
        <v>2.9731343283582179E-2</v>
      </c>
      <c r="D12" s="113">
        <v>0.15159962830213725</v>
      </c>
      <c r="E12" s="113">
        <v>0.12641225207130313</v>
      </c>
      <c r="F12" s="113">
        <v>9.2641596022942085E-2</v>
      </c>
      <c r="G12" s="114">
        <v>9.8497996706699675E-2</v>
      </c>
      <c r="H12" s="113">
        <v>-0.18332560296846012</v>
      </c>
      <c r="I12" s="113">
        <v>-0.29002881844380402</v>
      </c>
      <c r="J12" s="113">
        <v>-0.23280953973030205</v>
      </c>
      <c r="K12" s="113">
        <v>-0.22968883577160593</v>
      </c>
      <c r="L12" s="115">
        <v>-0.23402813825202884</v>
      </c>
      <c r="M12" s="113">
        <f>M11/H11-1</f>
        <v>-0.21468124378815845</v>
      </c>
      <c r="N12" s="113">
        <f>N11/I11-1</f>
        <v>-0.10131514856307844</v>
      </c>
    </row>
    <row r="13" spans="2:14">
      <c r="B13" s="112"/>
      <c r="C13" s="113"/>
      <c r="D13" s="113"/>
      <c r="E13" s="113"/>
      <c r="F13" s="113"/>
      <c r="G13" s="114"/>
      <c r="H13" s="113"/>
      <c r="I13" s="113"/>
      <c r="J13" s="113"/>
      <c r="K13" s="113"/>
      <c r="L13" s="115"/>
      <c r="M13" s="113"/>
      <c r="N13" s="113"/>
    </row>
    <row r="14" spans="2:14">
      <c r="B14" s="107" t="s">
        <v>132</v>
      </c>
      <c r="C14" s="108">
        <v>523343</v>
      </c>
      <c r="D14" s="108">
        <v>754602</v>
      </c>
      <c r="E14" s="108">
        <v>803254.67999999993</v>
      </c>
      <c r="F14" s="109">
        <v>786605</v>
      </c>
      <c r="G14" s="110">
        <v>2867804.6799999997</v>
      </c>
      <c r="H14" s="108">
        <v>997144</v>
      </c>
      <c r="I14" s="108">
        <v>892000.08540477464</v>
      </c>
      <c r="J14" s="108">
        <v>679583.5880468965</v>
      </c>
      <c r="K14" s="108">
        <v>629992.91745977011</v>
      </c>
      <c r="L14" s="111">
        <v>3198720.5909114406</v>
      </c>
      <c r="M14" s="108">
        <v>629902.34792999993</v>
      </c>
      <c r="N14" s="108">
        <v>434626.13851233333</v>
      </c>
    </row>
    <row r="15" spans="2:14">
      <c r="B15" s="112" t="s">
        <v>127</v>
      </c>
      <c r="C15" s="113">
        <v>-1.1474715476196828E-2</v>
      </c>
      <c r="D15" s="113">
        <v>0.75145783643353603</v>
      </c>
      <c r="E15" s="113">
        <v>4.4383128140027397</v>
      </c>
      <c r="F15" s="113">
        <v>4.6849710585788236</v>
      </c>
      <c r="G15" s="114">
        <v>1.3010017501709923</v>
      </c>
      <c r="H15" s="113">
        <v>0.90533550654159889</v>
      </c>
      <c r="I15" s="113">
        <v>0.18208020308026573</v>
      </c>
      <c r="J15" s="113">
        <v>-0.15396249163852171</v>
      </c>
      <c r="K15" s="113">
        <v>-0.1990987630897717</v>
      </c>
      <c r="L15" s="115">
        <v>0.11538997520271876</v>
      </c>
      <c r="M15" s="113">
        <f>M14/H14-1</f>
        <v>-0.3682934983011481</v>
      </c>
      <c r="N15" s="113">
        <f>N14/I14-1</f>
        <v>-0.51275101244513077</v>
      </c>
    </row>
    <row r="16" spans="2:14">
      <c r="B16" s="112"/>
      <c r="C16" s="113"/>
      <c r="D16" s="113"/>
      <c r="E16" s="113"/>
      <c r="F16" s="113"/>
      <c r="G16" s="114"/>
      <c r="H16" s="113"/>
      <c r="I16" s="113"/>
      <c r="J16" s="113"/>
      <c r="K16" s="113"/>
      <c r="L16" s="115"/>
      <c r="M16" s="113"/>
      <c r="N16" s="113"/>
    </row>
    <row r="17" spans="2:14">
      <c r="B17" s="107" t="s">
        <v>133</v>
      </c>
      <c r="C17" s="108">
        <v>177799</v>
      </c>
      <c r="D17" s="108">
        <v>188035.6</v>
      </c>
      <c r="E17" s="108">
        <v>194999.2</v>
      </c>
      <c r="F17" s="109">
        <v>175918</v>
      </c>
      <c r="G17" s="110">
        <v>736751.8</v>
      </c>
      <c r="H17" s="108">
        <v>204684</v>
      </c>
      <c r="I17" s="108">
        <v>186603.9</v>
      </c>
      <c r="J17" s="108">
        <v>202931.82</v>
      </c>
      <c r="K17" s="108">
        <v>193129</v>
      </c>
      <c r="L17" s="111">
        <v>787348.72</v>
      </c>
      <c r="M17" s="108">
        <v>188408</v>
      </c>
      <c r="N17" s="108">
        <v>173004.3</v>
      </c>
    </row>
    <row r="18" spans="2:14">
      <c r="B18" s="112" t="s">
        <v>127</v>
      </c>
      <c r="C18" s="113">
        <v>7.1847008351471287E-2</v>
      </c>
      <c r="D18" s="113">
        <v>9.5950355854151903E-2</v>
      </c>
      <c r="E18" s="113">
        <v>5.1617200027432419E-2</v>
      </c>
      <c r="F18" s="113">
        <v>9.7717999995408089E-3</v>
      </c>
      <c r="G18" s="114">
        <v>5.6884748554506537E-2</v>
      </c>
      <c r="H18" s="113">
        <v>0.15121007429738076</v>
      </c>
      <c r="I18" s="113">
        <v>-7.6139837349948891E-3</v>
      </c>
      <c r="J18" s="113">
        <v>4.0680269457515683E-2</v>
      </c>
      <c r="K18" s="113">
        <v>9.7835355108630173E-2</v>
      </c>
      <c r="L18" s="115">
        <v>6.867566526474711E-2</v>
      </c>
      <c r="M18" s="113">
        <f>M17/H17-1</f>
        <v>-7.9517695569756297E-2</v>
      </c>
      <c r="N18" s="113">
        <f>N17/I17-1</f>
        <v>-7.2879505733802974E-2</v>
      </c>
    </row>
    <row r="19" spans="2:14">
      <c r="B19" s="112"/>
      <c r="C19" s="113"/>
      <c r="D19" s="113"/>
      <c r="E19" s="113"/>
      <c r="F19" s="113"/>
      <c r="G19" s="114"/>
      <c r="H19" s="113"/>
      <c r="I19" s="113"/>
      <c r="J19" s="113"/>
      <c r="K19" s="113"/>
      <c r="L19" s="115"/>
      <c r="M19" s="113"/>
      <c r="N19" s="113"/>
    </row>
    <row r="20" spans="2:14">
      <c r="B20" s="107" t="s">
        <v>134</v>
      </c>
      <c r="C20" s="108">
        <v>12055</v>
      </c>
      <c r="D20" s="108">
        <v>10131</v>
      </c>
      <c r="E20" s="108">
        <v>10331</v>
      </c>
      <c r="F20" s="109">
        <v>10363</v>
      </c>
      <c r="G20" s="110">
        <v>42880</v>
      </c>
      <c r="H20" s="108">
        <v>13147</v>
      </c>
      <c r="I20" s="108">
        <v>10691</v>
      </c>
      <c r="J20" s="108">
        <v>10916</v>
      </c>
      <c r="K20" s="108">
        <v>9976</v>
      </c>
      <c r="L20" s="111">
        <v>44730</v>
      </c>
      <c r="M20" s="108">
        <v>10132</v>
      </c>
      <c r="N20" s="108">
        <v>8157</v>
      </c>
    </row>
    <row r="21" spans="2:14" s="11" customFormat="1">
      <c r="B21" s="112" t="s">
        <v>127</v>
      </c>
      <c r="C21" s="113">
        <v>0.19320993764228445</v>
      </c>
      <c r="D21" s="113">
        <v>6.1575131592015442E-3</v>
      </c>
      <c r="E21" s="113">
        <v>9.5081619673521356E-2</v>
      </c>
      <c r="F21" s="113">
        <v>0.38932832819412799</v>
      </c>
      <c r="G21" s="114">
        <v>0.15688655065425605</v>
      </c>
      <c r="H21" s="113">
        <v>9.058481957693898E-2</v>
      </c>
      <c r="I21" s="113">
        <v>5.5275885894778387E-2</v>
      </c>
      <c r="J21" s="113">
        <v>5.6625689671861323E-2</v>
      </c>
      <c r="K21" s="113">
        <v>-3.7344398340248941E-2</v>
      </c>
      <c r="L21" s="115">
        <v>4.3143656716417844E-2</v>
      </c>
      <c r="M21" s="113">
        <f>M20/H20-1</f>
        <v>-0.22932988514489994</v>
      </c>
      <c r="N21" s="113">
        <f>N20/I20-1</f>
        <v>-0.23702179403236368</v>
      </c>
    </row>
    <row r="22" spans="2:14" s="11" customFormat="1">
      <c r="B22" s="4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2:14" s="11" customFormat="1">
      <c r="B23" s="59" t="s">
        <v>145</v>
      </c>
      <c r="C23" s="117"/>
      <c r="D23" s="117"/>
      <c r="E23" s="117"/>
      <c r="F23" s="106"/>
      <c r="G23" s="106"/>
      <c r="H23" s="117"/>
      <c r="I23" s="117"/>
      <c r="J23" s="117"/>
      <c r="K23" s="105"/>
      <c r="L23" s="106"/>
      <c r="M23" s="105"/>
      <c r="N23" s="105"/>
    </row>
    <row r="24" spans="2:14">
      <c r="B24" s="107" t="s">
        <v>130</v>
      </c>
      <c r="C24" s="109">
        <v>1348</v>
      </c>
      <c r="D24" s="109">
        <v>1044</v>
      </c>
      <c r="E24" s="109">
        <v>1111.5</v>
      </c>
      <c r="F24" s="109">
        <v>1227</v>
      </c>
      <c r="G24" s="110">
        <v>4730.5</v>
      </c>
      <c r="H24" s="108">
        <v>1330.5</v>
      </c>
      <c r="I24" s="108">
        <v>1681</v>
      </c>
      <c r="J24" s="108">
        <v>745</v>
      </c>
      <c r="K24" s="108">
        <v>1013.9499999999999</v>
      </c>
      <c r="L24" s="111">
        <v>4770.4500000000007</v>
      </c>
      <c r="M24" s="108">
        <v>634.19999999999993</v>
      </c>
      <c r="N24" s="108">
        <v>668.14999999999986</v>
      </c>
    </row>
    <row r="25" spans="2:14">
      <c r="B25" s="112" t="s">
        <v>127</v>
      </c>
      <c r="C25" s="113">
        <v>1.3484320557491287</v>
      </c>
      <c r="D25" s="113">
        <v>0.28650646950092429</v>
      </c>
      <c r="E25" s="113">
        <v>-1.2000000000000011E-2</v>
      </c>
      <c r="F25" s="113">
        <v>0.29362150764364792</v>
      </c>
      <c r="G25" s="114">
        <v>0.36759178953454752</v>
      </c>
      <c r="H25" s="113">
        <v>-1.2982195845697375E-2</v>
      </c>
      <c r="I25" s="113">
        <v>0.61015325670498077</v>
      </c>
      <c r="J25" s="113">
        <v>-0.32973459289248763</v>
      </c>
      <c r="K25" s="113">
        <v>-0.17363488182559095</v>
      </c>
      <c r="L25" s="115">
        <v>8.4451960680691496E-3</v>
      </c>
      <c r="M25" s="113">
        <f>M24/H24-1</f>
        <v>-0.52333709131905304</v>
      </c>
      <c r="N25" s="113">
        <f>N24/I24-1</f>
        <v>-0.6025282569898871</v>
      </c>
    </row>
    <row r="26" spans="2:14">
      <c r="B26" s="112"/>
      <c r="C26" s="113"/>
      <c r="D26" s="113"/>
      <c r="E26" s="113"/>
      <c r="F26" s="113"/>
      <c r="G26" s="114"/>
      <c r="H26" s="113"/>
      <c r="I26" s="113"/>
      <c r="J26" s="113"/>
      <c r="K26" s="113"/>
      <c r="L26" s="115"/>
      <c r="M26" s="113"/>
      <c r="N26" s="113"/>
    </row>
    <row r="27" spans="2:14">
      <c r="B27" s="107" t="s">
        <v>143</v>
      </c>
      <c r="C27" s="109">
        <v>10702.5</v>
      </c>
      <c r="D27" s="109">
        <v>8366</v>
      </c>
      <c r="E27" s="109">
        <v>10181</v>
      </c>
      <c r="F27" s="109">
        <v>11188</v>
      </c>
      <c r="G27" s="110">
        <v>40437.5</v>
      </c>
      <c r="H27" s="108">
        <v>9257.5</v>
      </c>
      <c r="I27" s="108">
        <v>8470.5</v>
      </c>
      <c r="J27" s="108">
        <v>9724</v>
      </c>
      <c r="K27" s="108">
        <v>8316.5999999999985</v>
      </c>
      <c r="L27" s="111">
        <v>35768.6</v>
      </c>
      <c r="M27" s="108">
        <v>7969.15</v>
      </c>
      <c r="N27" s="108">
        <v>7074.1999999999989</v>
      </c>
    </row>
    <row r="28" spans="2:14">
      <c r="B28" s="112" t="s">
        <v>127</v>
      </c>
      <c r="C28" s="113">
        <v>2.1767148789918478E-2</v>
      </c>
      <c r="D28" s="113">
        <v>-0.27704804701002417</v>
      </c>
      <c r="E28" s="113">
        <v>-0.17485918061352679</v>
      </c>
      <c r="F28" s="113">
        <v>-0.21520763187429859</v>
      </c>
      <c r="G28" s="114">
        <v>-0.16865401615920728</v>
      </c>
      <c r="H28" s="113">
        <v>-0.13501518336837193</v>
      </c>
      <c r="I28" s="113">
        <v>1.2491035142242479E-2</v>
      </c>
      <c r="J28" s="113">
        <v>-4.4887535605539708E-2</v>
      </c>
      <c r="K28" s="113">
        <v>-0.25664998212370405</v>
      </c>
      <c r="L28" s="115">
        <v>-0.11545965996908814</v>
      </c>
      <c r="M28" s="113">
        <f>M27/H27-1</f>
        <v>-0.13916824196597355</v>
      </c>
      <c r="N28" s="113">
        <f>N27/I27-1</f>
        <v>-0.1648426893335696</v>
      </c>
    </row>
    <row r="29" spans="2:14" s="11" customFormat="1">
      <c r="B29" s="4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</row>
    <row r="30" spans="2:14">
      <c r="B30" s="119" t="s">
        <v>163</v>
      </c>
    </row>
    <row r="31" spans="2:14">
      <c r="B31" s="119" t="s">
        <v>135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6" sqref="B26"/>
    </sheetView>
  </sheetViews>
  <sheetFormatPr baseColWidth="10" defaultColWidth="11.44140625" defaultRowHeight="14.4"/>
  <cols>
    <col min="1" max="1" width="5.6640625" style="1" customWidth="1"/>
    <col min="2" max="2" width="38.6640625" style="44" customWidth="1"/>
    <col min="3" max="11" width="11.44140625" style="44" customWidth="1"/>
    <col min="12" max="16384" width="11.44140625" style="1"/>
  </cols>
  <sheetData>
    <row r="2" spans="1:12">
      <c r="B2" s="185" t="s">
        <v>179</v>
      </c>
      <c r="C2" s="64"/>
      <c r="D2" s="64"/>
      <c r="E2" s="64"/>
      <c r="F2" s="64"/>
      <c r="G2" s="64"/>
      <c r="H2" s="64"/>
      <c r="I2" s="64"/>
      <c r="J2" s="64"/>
      <c r="K2" s="64"/>
    </row>
    <row r="3" spans="1:12">
      <c r="C3" s="82"/>
      <c r="D3" s="82"/>
      <c r="E3" s="82"/>
      <c r="F3" s="82"/>
      <c r="G3" s="82"/>
      <c r="H3" s="82"/>
      <c r="I3" s="82"/>
      <c r="J3" s="82"/>
      <c r="K3" s="82"/>
    </row>
    <row r="4" spans="1:12" ht="38.1" customHeight="1">
      <c r="A4" s="183"/>
      <c r="B4" s="184" t="s">
        <v>164</v>
      </c>
      <c r="C4" s="151" t="s">
        <v>1</v>
      </c>
      <c r="D4" s="151" t="s">
        <v>2</v>
      </c>
      <c r="E4" s="151" t="s">
        <v>3</v>
      </c>
      <c r="F4" s="151" t="s">
        <v>4</v>
      </c>
      <c r="G4" s="151" t="s">
        <v>5</v>
      </c>
      <c r="H4" s="151" t="s">
        <v>6</v>
      </c>
      <c r="I4" s="151" t="s">
        <v>7</v>
      </c>
      <c r="J4" s="151" t="s">
        <v>8</v>
      </c>
      <c r="K4" s="151" t="s">
        <v>9</v>
      </c>
      <c r="L4" s="151" t="s">
        <v>197</v>
      </c>
    </row>
    <row r="5" spans="1:12" s="39" customFormat="1">
      <c r="B5" s="63"/>
      <c r="C5" s="83"/>
      <c r="D5" s="83"/>
      <c r="E5" s="83"/>
      <c r="F5" s="83"/>
      <c r="G5" s="83"/>
      <c r="H5" s="83"/>
      <c r="I5" s="83"/>
      <c r="J5" s="83"/>
      <c r="K5" s="83"/>
    </row>
    <row r="6" spans="1:12" s="39" customFormat="1">
      <c r="B6" s="182" t="s">
        <v>0</v>
      </c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s="39" customFormat="1">
      <c r="B7" s="66" t="s">
        <v>218</v>
      </c>
      <c r="C7" s="84">
        <f t="shared" ref="C7:L7" si="0">C12+C17</f>
        <v>300260.65178132232</v>
      </c>
      <c r="D7" s="84">
        <f t="shared" si="0"/>
        <v>335224.38922282215</v>
      </c>
      <c r="E7" s="84">
        <f t="shared" si="0"/>
        <v>358879.09012767195</v>
      </c>
      <c r="F7" s="85">
        <f t="shared" si="0"/>
        <v>362257.50101948786</v>
      </c>
      <c r="G7" s="84">
        <f t="shared" si="0"/>
        <v>349202.22626456356</v>
      </c>
      <c r="H7" s="84">
        <f t="shared" si="0"/>
        <v>376784.22534132563</v>
      </c>
      <c r="I7" s="84">
        <f t="shared" si="0"/>
        <v>402579.74540390261</v>
      </c>
      <c r="J7" s="86">
        <f t="shared" si="0"/>
        <v>486596.91191598645</v>
      </c>
      <c r="K7" s="87">
        <f t="shared" si="0"/>
        <v>504987.83292693319</v>
      </c>
      <c r="L7" s="87">
        <f t="shared" si="0"/>
        <v>551701.4764646783</v>
      </c>
    </row>
    <row r="8" spans="1:12" s="39" customFormat="1">
      <c r="B8" s="66" t="s">
        <v>229</v>
      </c>
      <c r="C8" s="84">
        <f t="shared" ref="C8:L8" si="1">C13+C18</f>
        <v>88414.862959999999</v>
      </c>
      <c r="D8" s="84">
        <f t="shared" si="1"/>
        <v>86804.15</v>
      </c>
      <c r="E8" s="84">
        <f t="shared" si="1"/>
        <v>84940.207214499998</v>
      </c>
      <c r="F8" s="85">
        <f t="shared" si="1"/>
        <v>87730.593131000001</v>
      </c>
      <c r="G8" s="84">
        <f t="shared" si="1"/>
        <v>86386.177105499999</v>
      </c>
      <c r="H8" s="84">
        <f t="shared" si="1"/>
        <v>85145.678970500012</v>
      </c>
      <c r="I8" s="84">
        <f t="shared" si="1"/>
        <v>83823.192772000009</v>
      </c>
      <c r="J8" s="86">
        <f t="shared" si="1"/>
        <v>75953.82644199999</v>
      </c>
      <c r="K8" s="87">
        <f t="shared" si="1"/>
        <v>74034.885083500005</v>
      </c>
      <c r="L8" s="87">
        <f t="shared" si="1"/>
        <v>71299.815983499997</v>
      </c>
    </row>
    <row r="9" spans="1:12" s="39" customFormat="1">
      <c r="B9" s="66" t="s">
        <v>219</v>
      </c>
      <c r="C9" s="84">
        <f t="shared" ref="C9:L9" si="2">C14+C19</f>
        <v>65398.216579241045</v>
      </c>
      <c r="D9" s="84">
        <f t="shared" si="2"/>
        <v>77370.084763676379</v>
      </c>
      <c r="E9" s="84">
        <f t="shared" si="2"/>
        <v>100563.56722592372</v>
      </c>
      <c r="F9" s="85">
        <f t="shared" si="2"/>
        <v>118795.9301519303</v>
      </c>
      <c r="G9" s="84">
        <f t="shared" si="2"/>
        <v>117837.67938931601</v>
      </c>
      <c r="H9" s="84">
        <f t="shared" si="2"/>
        <v>102164.56746299827</v>
      </c>
      <c r="I9" s="84">
        <f t="shared" si="2"/>
        <v>111202.04509664606</v>
      </c>
      <c r="J9" s="86">
        <f t="shared" si="2"/>
        <v>177061.71115945431</v>
      </c>
      <c r="K9" s="87">
        <f t="shared" si="2"/>
        <v>173938.67848922982</v>
      </c>
      <c r="L9" s="87">
        <f t="shared" si="2"/>
        <v>197372.82594421718</v>
      </c>
    </row>
    <row r="10" spans="1:12" s="39" customFormat="1">
      <c r="B10" s="63"/>
      <c r="C10" s="181"/>
      <c r="D10" s="181"/>
      <c r="E10" s="181"/>
      <c r="F10" s="181"/>
      <c r="G10" s="181"/>
      <c r="H10" s="181"/>
      <c r="I10" s="181"/>
      <c r="J10" s="83"/>
      <c r="K10" s="181"/>
    </row>
    <row r="11" spans="1:12" s="39" customFormat="1">
      <c r="B11" s="182" t="s">
        <v>176</v>
      </c>
      <c r="C11" s="181"/>
      <c r="D11" s="181"/>
      <c r="E11" s="181"/>
      <c r="F11" s="181"/>
      <c r="G11" s="181"/>
      <c r="H11" s="181"/>
      <c r="I11" s="181"/>
      <c r="J11" s="83"/>
      <c r="K11" s="181"/>
    </row>
    <row r="12" spans="1:12">
      <c r="B12" s="66" t="s">
        <v>172</v>
      </c>
      <c r="C12" s="84">
        <v>192317</v>
      </c>
      <c r="D12" s="84">
        <v>232503</v>
      </c>
      <c r="E12" s="84">
        <v>190833</v>
      </c>
      <c r="F12" s="85">
        <v>190160</v>
      </c>
      <c r="G12" s="84">
        <v>186134</v>
      </c>
      <c r="H12" s="84">
        <v>214936</v>
      </c>
      <c r="I12" s="84">
        <v>208385</v>
      </c>
      <c r="J12" s="86">
        <v>211801</v>
      </c>
      <c r="K12" s="87">
        <v>221996</v>
      </c>
      <c r="L12" s="87">
        <v>251422</v>
      </c>
    </row>
    <row r="13" spans="1:12">
      <c r="B13" s="66" t="s">
        <v>229</v>
      </c>
      <c r="C13" s="84">
        <v>45005</v>
      </c>
      <c r="D13" s="84">
        <v>44039</v>
      </c>
      <c r="E13" s="84">
        <v>43372</v>
      </c>
      <c r="F13" s="85">
        <v>42424</v>
      </c>
      <c r="G13" s="84">
        <v>41798</v>
      </c>
      <c r="H13" s="84">
        <v>41310</v>
      </c>
      <c r="I13" s="84">
        <v>40754</v>
      </c>
      <c r="J13" s="180">
        <v>33675</v>
      </c>
      <c r="K13" s="87">
        <v>32539</v>
      </c>
      <c r="L13" s="87">
        <v>30889</v>
      </c>
    </row>
    <row r="14" spans="1:12">
      <c r="B14" s="66" t="s">
        <v>174</v>
      </c>
      <c r="C14" s="84">
        <v>34853</v>
      </c>
      <c r="D14" s="84">
        <v>40515</v>
      </c>
      <c r="E14" s="84">
        <v>55482</v>
      </c>
      <c r="F14" s="85">
        <v>44915</v>
      </c>
      <c r="G14" s="84">
        <v>47077</v>
      </c>
      <c r="H14" s="84">
        <v>44469</v>
      </c>
      <c r="I14" s="84">
        <v>66008</v>
      </c>
      <c r="J14" s="86">
        <v>113380</v>
      </c>
      <c r="K14" s="87">
        <v>111376</v>
      </c>
      <c r="L14" s="87">
        <v>112897</v>
      </c>
    </row>
    <row r="15" spans="1:12">
      <c r="C15" s="1"/>
      <c r="D15" s="1"/>
      <c r="E15" s="1"/>
      <c r="F15" s="1"/>
      <c r="G15" s="1"/>
      <c r="H15" s="1"/>
      <c r="I15" s="1"/>
      <c r="J15" s="1"/>
      <c r="K15" s="1"/>
    </row>
    <row r="16" spans="1:12">
      <c r="B16" s="16" t="s">
        <v>177</v>
      </c>
      <c r="C16" s="1"/>
      <c r="D16" s="1"/>
      <c r="E16" s="1"/>
      <c r="F16" s="1"/>
      <c r="G16" s="1"/>
      <c r="H16" s="1"/>
      <c r="I16" s="1"/>
      <c r="J16" s="1"/>
      <c r="K16" s="1"/>
    </row>
    <row r="17" spans="2:12">
      <c r="B17" s="66" t="s">
        <v>173</v>
      </c>
      <c r="C17" s="84">
        <v>107943.65178132229</v>
      </c>
      <c r="D17" s="84">
        <v>102721.38922282215</v>
      </c>
      <c r="E17" s="84">
        <v>168046.09012767198</v>
      </c>
      <c r="F17" s="85">
        <v>172097.50101948789</v>
      </c>
      <c r="G17" s="84">
        <v>163068.22626456356</v>
      </c>
      <c r="H17" s="84">
        <v>161848.22534132565</v>
      </c>
      <c r="I17" s="84">
        <v>194194.74540390263</v>
      </c>
      <c r="J17" s="86">
        <v>274795.91191598645</v>
      </c>
      <c r="K17" s="198">
        <v>282991.83292693319</v>
      </c>
      <c r="L17" s="87">
        <v>300279.4764646783</v>
      </c>
    </row>
    <row r="18" spans="2:12">
      <c r="B18" s="66" t="s">
        <v>229</v>
      </c>
      <c r="C18" s="84">
        <v>43409.862960000006</v>
      </c>
      <c r="D18" s="84">
        <v>42765.15</v>
      </c>
      <c r="E18" s="84">
        <v>41568.207214499998</v>
      </c>
      <c r="F18" s="85">
        <v>45306.593131000001</v>
      </c>
      <c r="G18" s="84">
        <v>44588.177105499999</v>
      </c>
      <c r="H18" s="84">
        <v>43835.678970500005</v>
      </c>
      <c r="I18" s="84">
        <v>43069.192772000002</v>
      </c>
      <c r="J18" s="180">
        <v>42278.826441999998</v>
      </c>
      <c r="K18" s="87">
        <v>41495.885083499998</v>
      </c>
      <c r="L18" s="87">
        <v>40410.815983499997</v>
      </c>
    </row>
    <row r="19" spans="2:12">
      <c r="B19" s="66" t="s">
        <v>175</v>
      </c>
      <c r="C19" s="84">
        <v>30545.216579241045</v>
      </c>
      <c r="D19" s="84">
        <v>36855.084763676379</v>
      </c>
      <c r="E19" s="84">
        <v>45081.567225923718</v>
      </c>
      <c r="F19" s="85">
        <v>73880.930151930297</v>
      </c>
      <c r="G19" s="84">
        <v>70760.679389316007</v>
      </c>
      <c r="H19" s="84">
        <v>57695.56746299826</v>
      </c>
      <c r="I19" s="84">
        <v>45194.045096646063</v>
      </c>
      <c r="J19" s="86">
        <v>63681.711159454295</v>
      </c>
      <c r="K19" s="87">
        <v>62562.678489229809</v>
      </c>
      <c r="L19" s="87">
        <v>84475.825944217184</v>
      </c>
    </row>
    <row r="20" spans="2:12">
      <c r="F20" s="1"/>
      <c r="G20" s="1"/>
      <c r="H20" s="1"/>
      <c r="I20" s="1"/>
      <c r="J20" s="1"/>
      <c r="L20" s="44"/>
    </row>
    <row r="21" spans="2:12">
      <c r="B21" s="119" t="s">
        <v>163</v>
      </c>
      <c r="F21" s="191"/>
      <c r="G21" s="191"/>
      <c r="H21" s="191"/>
      <c r="I21" s="191"/>
      <c r="J21" s="191"/>
      <c r="K21" s="191"/>
      <c r="L21" s="191"/>
    </row>
    <row r="22" spans="2:12">
      <c r="C22" s="84"/>
      <c r="F22" s="84"/>
      <c r="G22" s="84"/>
      <c r="H22" s="84"/>
      <c r="I22" s="84"/>
      <c r="J22" s="84"/>
      <c r="K22" s="84"/>
      <c r="L22" s="84"/>
    </row>
    <row r="23" spans="2:12" ht="15" customHeight="1">
      <c r="B23" s="207" t="s">
        <v>230</v>
      </c>
      <c r="C23" s="207"/>
      <c r="D23" s="207"/>
      <c r="E23" s="207"/>
      <c r="F23" s="207"/>
      <c r="G23" s="207"/>
      <c r="H23" s="207"/>
      <c r="I23" s="207"/>
      <c r="J23" s="207"/>
      <c r="K23" s="207"/>
      <c r="L23" s="207"/>
    </row>
    <row r="24" spans="2:12" ht="15" customHeight="1"/>
    <row r="25" spans="2:12" ht="15" customHeight="1">
      <c r="C25" s="179"/>
      <c r="D25" s="179"/>
      <c r="E25" s="179"/>
      <c r="F25" s="179"/>
      <c r="G25" s="179"/>
      <c r="H25" s="179"/>
      <c r="I25" s="179"/>
      <c r="J25" s="179"/>
      <c r="K25" s="179"/>
      <c r="L25" s="179"/>
    </row>
    <row r="26" spans="2:12" ht="15" customHeight="1">
      <c r="C26" s="179"/>
      <c r="D26" s="179"/>
      <c r="E26" s="179"/>
      <c r="F26" s="179"/>
      <c r="G26" s="179"/>
      <c r="H26" s="179"/>
      <c r="I26" s="179"/>
      <c r="J26" s="179"/>
      <c r="K26" s="179"/>
      <c r="L26" s="179"/>
    </row>
    <row r="27" spans="2:12" ht="15" customHeight="1">
      <c r="C27" s="179"/>
      <c r="D27" s="179"/>
      <c r="E27" s="179"/>
      <c r="F27" s="179"/>
      <c r="G27" s="179"/>
      <c r="H27" s="179"/>
      <c r="I27" s="179"/>
      <c r="J27" s="179"/>
      <c r="K27" s="179"/>
      <c r="L27" s="179"/>
    </row>
    <row r="28" spans="2:12" ht="15" customHeight="1">
      <c r="C28" s="179"/>
      <c r="D28" s="179"/>
      <c r="E28" s="179"/>
      <c r="F28" s="179"/>
      <c r="G28" s="179"/>
      <c r="H28" s="179"/>
      <c r="I28" s="179"/>
      <c r="J28" s="179"/>
      <c r="K28" s="179"/>
      <c r="L28" s="179"/>
    </row>
    <row r="29" spans="2:12" ht="15" customHeight="1">
      <c r="C29" s="179"/>
      <c r="D29" s="179"/>
      <c r="E29" s="179"/>
      <c r="F29" s="179"/>
      <c r="G29" s="179"/>
      <c r="H29" s="179"/>
      <c r="I29" s="179"/>
      <c r="J29" s="179"/>
      <c r="K29" s="179"/>
      <c r="L29" s="179"/>
    </row>
    <row r="30" spans="2:12" ht="15" customHeight="1">
      <c r="C30" s="179"/>
      <c r="D30" s="179"/>
      <c r="E30" s="179"/>
      <c r="F30" s="179"/>
      <c r="G30" s="179"/>
      <c r="H30" s="179"/>
      <c r="I30" s="179"/>
      <c r="J30" s="179"/>
      <c r="K30" s="179"/>
      <c r="L30" s="179"/>
    </row>
    <row r="31" spans="2:12" ht="15" customHeight="1"/>
    <row r="32" spans="2:1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</sheetData>
  <mergeCells count="1">
    <mergeCell ref="B23:L23"/>
  </mergeCells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8"/>
  <sheetViews>
    <sheetView showGridLines="0" zoomScale="85" zoomScaleNormal="85" workbookViewId="0">
      <selection activeCell="B3" sqref="B3"/>
    </sheetView>
  </sheetViews>
  <sheetFormatPr baseColWidth="10" defaultColWidth="11.44140625" defaultRowHeight="14.4"/>
  <cols>
    <col min="1" max="1" width="5.6640625" style="1" customWidth="1"/>
    <col min="2" max="2" width="23.33203125" style="44" customWidth="1"/>
    <col min="3" max="3" width="11.44140625" style="44" customWidth="1"/>
    <col min="4" max="4" width="36" style="44" customWidth="1"/>
    <col min="5" max="6" width="12.6640625" style="44" customWidth="1"/>
    <col min="7" max="7" width="28.44140625" style="44" customWidth="1"/>
    <col min="8" max="8" width="51.33203125" style="44" bestFit="1" customWidth="1"/>
    <col min="9" max="9" width="12.6640625" style="1" customWidth="1"/>
    <col min="10" max="16384" width="11.44140625" style="1"/>
  </cols>
  <sheetData>
    <row r="2" spans="2:9">
      <c r="B2" s="148" t="s">
        <v>179</v>
      </c>
      <c r="C2" s="103"/>
      <c r="D2" s="103"/>
      <c r="E2" s="103"/>
      <c r="F2" s="103"/>
      <c r="G2" s="103"/>
      <c r="H2" s="103"/>
      <c r="I2" s="31"/>
    </row>
    <row r="3" spans="2:9">
      <c r="B3" s="103"/>
      <c r="C3" s="103"/>
      <c r="D3" s="103"/>
      <c r="E3" s="103"/>
      <c r="F3" s="103"/>
      <c r="G3" s="103"/>
      <c r="H3" s="103"/>
      <c r="I3" s="31"/>
    </row>
    <row r="4" spans="2:9">
      <c r="B4" s="127" t="s">
        <v>37</v>
      </c>
      <c r="C4" s="103"/>
      <c r="D4" s="103"/>
      <c r="E4" s="103"/>
      <c r="F4" s="103"/>
      <c r="G4" s="103"/>
      <c r="H4" s="103"/>
      <c r="I4" s="31"/>
    </row>
    <row r="5" spans="2:9">
      <c r="B5" s="103"/>
      <c r="C5" s="103"/>
      <c r="D5" s="103"/>
      <c r="E5" s="103"/>
      <c r="F5" s="103"/>
      <c r="G5" s="103"/>
      <c r="H5" s="103"/>
      <c r="I5" s="31"/>
    </row>
    <row r="6" spans="2:9">
      <c r="B6" s="103"/>
      <c r="C6" s="103"/>
      <c r="D6" s="103"/>
      <c r="E6" s="103"/>
      <c r="F6" s="103"/>
      <c r="G6" s="103"/>
      <c r="H6" s="103"/>
      <c r="I6" s="31"/>
    </row>
    <row r="7" spans="2:9">
      <c r="B7" s="128" t="s">
        <v>42</v>
      </c>
      <c r="C7" s="129"/>
      <c r="D7" s="204" t="s">
        <v>36</v>
      </c>
      <c r="E7" s="204"/>
      <c r="F7" s="204"/>
      <c r="G7" s="103"/>
      <c r="H7" s="103"/>
      <c r="I7" s="31"/>
    </row>
    <row r="8" spans="2:9">
      <c r="B8" s="130" t="s">
        <v>33</v>
      </c>
      <c r="C8" s="131"/>
      <c r="D8" s="131" t="s">
        <v>38</v>
      </c>
      <c r="E8" s="131"/>
      <c r="F8" s="132"/>
      <c r="G8" s="103"/>
      <c r="H8" s="103"/>
      <c r="I8" s="31"/>
    </row>
    <row r="9" spans="2:9">
      <c r="B9" s="133" t="s">
        <v>34</v>
      </c>
      <c r="C9" s="134"/>
      <c r="D9" s="134" t="s">
        <v>39</v>
      </c>
      <c r="E9" s="134"/>
      <c r="F9" s="135"/>
      <c r="G9" s="103"/>
      <c r="H9" s="103"/>
      <c r="I9" s="31"/>
    </row>
    <row r="10" spans="2:9">
      <c r="B10" s="130" t="s">
        <v>40</v>
      </c>
      <c r="C10" s="131"/>
      <c r="D10" s="131" t="s">
        <v>41</v>
      </c>
      <c r="E10" s="131"/>
      <c r="F10" s="132"/>
      <c r="G10" s="103"/>
      <c r="H10" s="103"/>
      <c r="I10" s="31"/>
    </row>
    <row r="11" spans="2:9">
      <c r="B11" s="103"/>
      <c r="C11" s="103"/>
      <c r="D11" s="103"/>
      <c r="E11" s="103"/>
      <c r="F11" s="103"/>
      <c r="G11" s="103"/>
      <c r="H11" s="103"/>
      <c r="I11" s="31"/>
    </row>
    <row r="12" spans="2:9">
      <c r="B12" s="103"/>
      <c r="C12" s="103"/>
      <c r="D12" s="103"/>
      <c r="E12" s="103"/>
      <c r="F12" s="103"/>
      <c r="G12" s="103"/>
      <c r="H12" s="103"/>
      <c r="I12" s="31"/>
    </row>
    <row r="13" spans="2:9">
      <c r="B13" s="136" t="s">
        <v>43</v>
      </c>
      <c r="C13" s="137"/>
      <c r="D13" s="137"/>
      <c r="E13" s="137"/>
      <c r="F13" s="137"/>
      <c r="G13" s="137"/>
      <c r="H13" s="137"/>
      <c r="I13" s="31"/>
    </row>
    <row r="14" spans="2:9">
      <c r="I14" s="31"/>
    </row>
    <row r="15" spans="2:9">
      <c r="B15" s="138" t="s">
        <v>44</v>
      </c>
      <c r="C15" s="138"/>
      <c r="D15" s="138"/>
      <c r="E15" s="138"/>
      <c r="F15" s="139"/>
      <c r="G15" s="138" t="s">
        <v>58</v>
      </c>
      <c r="H15" s="138"/>
      <c r="I15" s="31"/>
    </row>
    <row r="16" spans="2:9">
      <c r="B16" s="137" t="s">
        <v>222</v>
      </c>
      <c r="C16" s="137"/>
      <c r="D16" s="137"/>
      <c r="E16" s="140" t="s">
        <v>53</v>
      </c>
      <c r="F16" s="141"/>
      <c r="G16" s="140" t="s">
        <v>56</v>
      </c>
      <c r="H16" s="140"/>
      <c r="I16" s="31"/>
    </row>
    <row r="17" spans="2:9">
      <c r="B17" s="137" t="s">
        <v>223</v>
      </c>
      <c r="C17" s="137"/>
      <c r="D17" s="137"/>
      <c r="E17" s="140" t="s">
        <v>53</v>
      </c>
      <c r="F17" s="141"/>
      <c r="G17" s="140" t="s">
        <v>57</v>
      </c>
      <c r="H17" s="140"/>
      <c r="I17" s="31"/>
    </row>
    <row r="18" spans="2:9">
      <c r="B18" s="137" t="s">
        <v>224</v>
      </c>
      <c r="C18" s="137"/>
      <c r="D18" s="137"/>
      <c r="E18" s="140" t="s">
        <v>53</v>
      </c>
      <c r="F18" s="141"/>
      <c r="G18" s="140" t="s">
        <v>57</v>
      </c>
      <c r="H18" s="140"/>
      <c r="I18" s="31"/>
    </row>
    <row r="19" spans="2:9">
      <c r="B19" s="137" t="s">
        <v>31</v>
      </c>
      <c r="C19" s="137"/>
      <c r="D19" s="140"/>
      <c r="E19" s="140" t="s">
        <v>53</v>
      </c>
      <c r="F19" s="141"/>
      <c r="G19" s="140" t="s">
        <v>57</v>
      </c>
      <c r="H19" s="140"/>
      <c r="I19" s="31"/>
    </row>
    <row r="20" spans="2:9">
      <c r="B20" s="137" t="s">
        <v>47</v>
      </c>
      <c r="C20" s="137"/>
      <c r="D20" s="140"/>
      <c r="E20" s="140" t="s">
        <v>53</v>
      </c>
      <c r="F20" s="141"/>
      <c r="G20" s="140" t="s">
        <v>204</v>
      </c>
      <c r="H20" s="140"/>
      <c r="I20" s="31"/>
    </row>
    <row r="21" spans="2:9">
      <c r="B21" s="137" t="s">
        <v>48</v>
      </c>
      <c r="C21" s="137"/>
      <c r="D21" s="137"/>
      <c r="E21" s="140" t="s">
        <v>53</v>
      </c>
      <c r="F21" s="141"/>
      <c r="G21" s="140" t="s">
        <v>57</v>
      </c>
      <c r="H21" s="140"/>
      <c r="I21" s="31"/>
    </row>
    <row r="22" spans="2:9">
      <c r="B22" s="140" t="s">
        <v>50</v>
      </c>
      <c r="C22" s="140"/>
      <c r="D22" s="137"/>
      <c r="E22" s="140" t="s">
        <v>53</v>
      </c>
      <c r="F22" s="141"/>
      <c r="G22" s="140" t="s">
        <v>57</v>
      </c>
      <c r="H22" s="140"/>
      <c r="I22" s="31"/>
    </row>
    <row r="23" spans="2:9">
      <c r="B23" s="140" t="s">
        <v>51</v>
      </c>
      <c r="C23" s="140"/>
      <c r="D23" s="142"/>
      <c r="E23" s="140" t="s">
        <v>53</v>
      </c>
      <c r="F23" s="141"/>
      <c r="G23" s="140" t="s">
        <v>57</v>
      </c>
      <c r="H23" s="137"/>
    </row>
    <row r="24" spans="2:9">
      <c r="B24" s="142" t="s">
        <v>52</v>
      </c>
      <c r="C24" s="142"/>
      <c r="D24" s="142"/>
      <c r="E24" s="140" t="s">
        <v>53</v>
      </c>
      <c r="F24" s="141"/>
      <c r="G24" s="140" t="s">
        <v>57</v>
      </c>
      <c r="H24" s="140"/>
    </row>
    <row r="25" spans="2:9">
      <c r="B25" s="137" t="s">
        <v>225</v>
      </c>
      <c r="C25" s="137"/>
      <c r="D25" s="142"/>
      <c r="E25" s="140" t="s">
        <v>54</v>
      </c>
      <c r="F25" s="141"/>
      <c r="G25" s="140" t="s">
        <v>56</v>
      </c>
      <c r="H25" s="140"/>
    </row>
    <row r="26" spans="2:9">
      <c r="B26" s="137" t="s">
        <v>226</v>
      </c>
      <c r="C26" s="137"/>
      <c r="D26" s="142"/>
      <c r="E26" s="140" t="s">
        <v>54</v>
      </c>
      <c r="F26" s="141"/>
      <c r="G26" s="140" t="s">
        <v>56</v>
      </c>
      <c r="H26" s="142"/>
    </row>
    <row r="27" spans="2:9">
      <c r="B27" s="137" t="s">
        <v>227</v>
      </c>
      <c r="C27" s="137"/>
      <c r="D27" s="142"/>
      <c r="E27" s="140" t="s">
        <v>54</v>
      </c>
      <c r="F27" s="141"/>
      <c r="G27" s="140" t="s">
        <v>57</v>
      </c>
      <c r="H27" s="140"/>
    </row>
    <row r="28" spans="2:9">
      <c r="B28" s="137" t="s">
        <v>228</v>
      </c>
      <c r="C28" s="137"/>
      <c r="D28" s="142"/>
      <c r="E28" s="140" t="s">
        <v>54</v>
      </c>
      <c r="F28" s="141"/>
      <c r="G28" s="140" t="s">
        <v>59</v>
      </c>
      <c r="H28" s="140"/>
    </row>
    <row r="29" spans="2:9" ht="2.1" customHeight="1">
      <c r="B29" s="137"/>
      <c r="C29" s="137"/>
      <c r="D29" s="142"/>
      <c r="E29" s="140"/>
      <c r="F29" s="141"/>
      <c r="G29" s="140"/>
      <c r="H29" s="140"/>
    </row>
    <row r="30" spans="2:9">
      <c r="B30" s="142" t="s">
        <v>88</v>
      </c>
      <c r="C30" s="142"/>
      <c r="D30" s="142"/>
      <c r="E30" s="142"/>
      <c r="F30" s="142"/>
      <c r="G30" s="142"/>
      <c r="H30" s="142"/>
    </row>
    <row r="31" spans="2:9">
      <c r="B31" s="142" t="s">
        <v>89</v>
      </c>
      <c r="C31" s="142"/>
      <c r="D31" s="142"/>
      <c r="E31" s="142"/>
      <c r="F31" s="142"/>
      <c r="G31" s="142"/>
      <c r="H31" s="142"/>
    </row>
    <row r="32" spans="2:9">
      <c r="B32" s="142" t="s">
        <v>55</v>
      </c>
      <c r="C32" s="142"/>
      <c r="D32" s="142"/>
      <c r="E32" s="142"/>
      <c r="F32" s="142"/>
      <c r="G32" s="142"/>
      <c r="H32" s="142"/>
    </row>
    <row r="33" spans="2:8">
      <c r="B33" s="142"/>
      <c r="C33" s="142"/>
      <c r="D33" s="142"/>
      <c r="E33" s="142"/>
      <c r="F33" s="142"/>
      <c r="G33" s="142"/>
      <c r="H33" s="142"/>
    </row>
    <row r="34" spans="2:8">
      <c r="B34" s="142"/>
      <c r="C34" s="142"/>
      <c r="D34" s="142"/>
      <c r="E34" s="142"/>
      <c r="F34" s="142"/>
      <c r="G34" s="142"/>
      <c r="H34" s="142"/>
    </row>
    <row r="35" spans="2:8">
      <c r="B35" s="136" t="s">
        <v>73</v>
      </c>
      <c r="C35" s="137"/>
      <c r="D35" s="137"/>
      <c r="E35" s="137"/>
      <c r="F35" s="137"/>
      <c r="G35" s="137"/>
      <c r="H35" s="142"/>
    </row>
    <row r="37" spans="2:8">
      <c r="B37" s="138" t="s">
        <v>44</v>
      </c>
      <c r="C37" s="138"/>
      <c r="D37" s="138" t="s">
        <v>49</v>
      </c>
      <c r="E37" s="138"/>
      <c r="F37" s="139" t="s">
        <v>13</v>
      </c>
      <c r="G37" s="138" t="s">
        <v>81</v>
      </c>
      <c r="H37" s="138" t="s">
        <v>79</v>
      </c>
    </row>
    <row r="38" spans="2:8">
      <c r="B38" s="137" t="s">
        <v>31</v>
      </c>
      <c r="C38" s="137" t="s">
        <v>14</v>
      </c>
      <c r="D38" s="137" t="s">
        <v>60</v>
      </c>
      <c r="E38" s="140" t="s">
        <v>53</v>
      </c>
      <c r="F38" s="141">
        <v>0.85</v>
      </c>
      <c r="G38" s="140" t="s">
        <v>74</v>
      </c>
      <c r="H38" s="142">
        <v>2030</v>
      </c>
    </row>
    <row r="39" spans="2:8">
      <c r="B39" s="137" t="s">
        <v>31</v>
      </c>
      <c r="C39" s="137" t="s">
        <v>18</v>
      </c>
      <c r="D39" s="137" t="s">
        <v>62</v>
      </c>
      <c r="E39" s="140" t="s">
        <v>54</v>
      </c>
      <c r="F39" s="141">
        <v>0.5</v>
      </c>
      <c r="G39" s="140" t="s">
        <v>74</v>
      </c>
      <c r="H39" s="140" t="s">
        <v>80</v>
      </c>
    </row>
    <row r="40" spans="2:8">
      <c r="B40" s="137" t="s">
        <v>31</v>
      </c>
      <c r="C40" s="137" t="s">
        <v>19</v>
      </c>
      <c r="D40" s="140" t="s">
        <v>61</v>
      </c>
      <c r="E40" s="140" t="s">
        <v>54</v>
      </c>
      <c r="F40" s="141">
        <v>0.5</v>
      </c>
      <c r="G40" s="140" t="s">
        <v>74</v>
      </c>
      <c r="H40" s="142">
        <v>2029</v>
      </c>
    </row>
    <row r="41" spans="2:8">
      <c r="B41" s="137" t="s">
        <v>31</v>
      </c>
      <c r="C41" s="140" t="s">
        <v>20</v>
      </c>
      <c r="D41" s="140" t="s">
        <v>63</v>
      </c>
      <c r="E41" s="140" t="s">
        <v>54</v>
      </c>
      <c r="F41" s="141">
        <v>0.35</v>
      </c>
      <c r="G41" s="140" t="s">
        <v>76</v>
      </c>
      <c r="H41" s="142">
        <v>2033</v>
      </c>
    </row>
    <row r="42" spans="2:8">
      <c r="B42" s="137" t="s">
        <v>31</v>
      </c>
      <c r="C42" s="140" t="s">
        <v>21</v>
      </c>
      <c r="D42" s="140" t="s">
        <v>64</v>
      </c>
      <c r="E42" s="140" t="s">
        <v>54</v>
      </c>
      <c r="F42" s="141">
        <v>0.15</v>
      </c>
      <c r="G42" s="140" t="s">
        <v>74</v>
      </c>
      <c r="H42" s="142">
        <v>2034</v>
      </c>
    </row>
    <row r="43" spans="2:8">
      <c r="B43" s="137" t="s">
        <v>31</v>
      </c>
      <c r="C43" s="142" t="s">
        <v>22</v>
      </c>
      <c r="D43" s="140" t="s">
        <v>65</v>
      </c>
      <c r="E43" s="140" t="s">
        <v>54</v>
      </c>
      <c r="F43" s="141">
        <v>0.5</v>
      </c>
      <c r="G43" s="140" t="s">
        <v>75</v>
      </c>
      <c r="H43" s="140" t="s">
        <v>82</v>
      </c>
    </row>
    <row r="44" spans="2:8">
      <c r="B44" s="140" t="s">
        <v>48</v>
      </c>
      <c r="C44" s="137" t="s">
        <v>16</v>
      </c>
      <c r="D44" s="140" t="s">
        <v>68</v>
      </c>
      <c r="E44" s="140" t="s">
        <v>53</v>
      </c>
      <c r="F44" s="141">
        <v>1</v>
      </c>
      <c r="G44" s="140" t="s">
        <v>74</v>
      </c>
      <c r="H44" s="142">
        <v>2046</v>
      </c>
    </row>
    <row r="45" spans="2:8">
      <c r="B45" s="140" t="s">
        <v>46</v>
      </c>
      <c r="C45" s="137" t="s">
        <v>23</v>
      </c>
      <c r="D45" s="140" t="s">
        <v>69</v>
      </c>
      <c r="E45" s="140" t="s">
        <v>54</v>
      </c>
      <c r="F45" s="141">
        <v>0.35</v>
      </c>
      <c r="G45" s="140" t="s">
        <v>75</v>
      </c>
      <c r="H45" s="142">
        <v>2029</v>
      </c>
    </row>
    <row r="46" spans="2:8">
      <c r="B46" s="140" t="s">
        <v>45</v>
      </c>
      <c r="C46" s="137" t="s">
        <v>15</v>
      </c>
      <c r="D46" s="140" t="s">
        <v>70</v>
      </c>
      <c r="E46" s="140" t="s">
        <v>53</v>
      </c>
      <c r="F46" s="141">
        <v>1</v>
      </c>
      <c r="G46" s="140" t="s">
        <v>77</v>
      </c>
      <c r="H46" s="140" t="s">
        <v>84</v>
      </c>
    </row>
    <row r="47" spans="2:8">
      <c r="B47" s="140" t="s">
        <v>66</v>
      </c>
      <c r="C47" s="137" t="s">
        <v>32</v>
      </c>
      <c r="D47" s="140" t="s">
        <v>71</v>
      </c>
      <c r="E47" s="140" t="s">
        <v>54</v>
      </c>
      <c r="F47" s="141">
        <v>0.33329999999999999</v>
      </c>
      <c r="G47" s="140" t="s">
        <v>75</v>
      </c>
      <c r="H47" s="140" t="s">
        <v>82</v>
      </c>
    </row>
    <row r="48" spans="2:8">
      <c r="B48" s="140" t="s">
        <v>67</v>
      </c>
      <c r="C48" s="137" t="s">
        <v>17</v>
      </c>
      <c r="D48" s="140" t="s">
        <v>72</v>
      </c>
      <c r="E48" s="140" t="s">
        <v>53</v>
      </c>
      <c r="F48" s="141">
        <v>0.7</v>
      </c>
      <c r="G48" s="140" t="s">
        <v>74</v>
      </c>
      <c r="H48" s="140" t="s">
        <v>83</v>
      </c>
    </row>
    <row r="49" spans="2:8">
      <c r="B49" s="140"/>
      <c r="C49" s="137"/>
      <c r="D49" s="140"/>
      <c r="E49" s="140"/>
      <c r="F49" s="143"/>
      <c r="G49" s="140"/>
      <c r="H49" s="140"/>
    </row>
    <row r="50" spans="2:8">
      <c r="B50" s="137"/>
      <c r="C50" s="137"/>
      <c r="D50" s="142"/>
      <c r="E50" s="140"/>
      <c r="F50" s="140"/>
      <c r="G50" s="140"/>
      <c r="H50" s="142"/>
    </row>
    <row r="51" spans="2:8">
      <c r="B51" s="136" t="s">
        <v>85</v>
      </c>
      <c r="C51" s="137"/>
      <c r="D51" s="137"/>
      <c r="E51" s="137"/>
      <c r="F51" s="137"/>
      <c r="G51" s="137"/>
      <c r="H51" s="142"/>
    </row>
    <row r="52" spans="2:8">
      <c r="B52" s="137"/>
      <c r="C52" s="137"/>
      <c r="D52" s="137"/>
      <c r="E52" s="137"/>
      <c r="F52" s="137"/>
      <c r="G52" s="137"/>
      <c r="H52" s="142"/>
    </row>
    <row r="53" spans="2:8" ht="15" customHeight="1">
      <c r="B53" s="128" t="s">
        <v>44</v>
      </c>
      <c r="C53" s="129"/>
      <c r="D53" s="129" t="s">
        <v>49</v>
      </c>
      <c r="E53" s="129"/>
      <c r="F53" s="188" t="s">
        <v>13</v>
      </c>
      <c r="G53" s="129" t="s">
        <v>58</v>
      </c>
      <c r="H53" s="144"/>
    </row>
    <row r="54" spans="2:8" ht="15" customHeight="1">
      <c r="B54" s="130" t="s">
        <v>31</v>
      </c>
      <c r="C54" s="131"/>
      <c r="D54" s="131" t="s">
        <v>86</v>
      </c>
      <c r="E54" s="131" t="s">
        <v>53</v>
      </c>
      <c r="F54" s="189">
        <v>1</v>
      </c>
      <c r="G54" s="131" t="s">
        <v>87</v>
      </c>
      <c r="H54" s="145"/>
    </row>
    <row r="55" spans="2:8" ht="15" customHeight="1">
      <c r="B55" s="133" t="s">
        <v>181</v>
      </c>
      <c r="C55" s="134"/>
      <c r="D55" s="134" t="s">
        <v>24</v>
      </c>
      <c r="E55" s="134" t="s">
        <v>54</v>
      </c>
      <c r="F55" s="190"/>
      <c r="G55" s="134" t="s">
        <v>87</v>
      </c>
      <c r="H55" s="146"/>
    </row>
    <row r="57" spans="2:8">
      <c r="B57" s="205" t="s">
        <v>182</v>
      </c>
      <c r="C57" s="205"/>
      <c r="D57" s="205"/>
      <c r="E57" s="205"/>
      <c r="F57" s="205"/>
      <c r="G57" s="205"/>
      <c r="H57" s="205"/>
    </row>
    <row r="58" spans="2:8">
      <c r="B58" s="205"/>
      <c r="C58" s="205"/>
      <c r="D58" s="205"/>
      <c r="E58" s="205"/>
      <c r="F58" s="205"/>
      <c r="G58" s="205"/>
      <c r="H58" s="205"/>
    </row>
  </sheetData>
  <mergeCells count="2">
    <mergeCell ref="D7:F7"/>
    <mergeCell ref="B57:H58"/>
  </mergeCells>
  <hyperlinks>
    <hyperlink ref="B2" location="SMSAAM!A1" display="Índice"/>
  </hyperlink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3"/>
  <sheetViews>
    <sheetView showGridLines="0" zoomScale="85" zoomScaleNormal="85" workbookViewId="0">
      <pane xSplit="2" ySplit="4" topLeftCell="C14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ColWidth="11.44140625" defaultRowHeight="14.4"/>
  <cols>
    <col min="1" max="1" width="2.6640625" style="31" customWidth="1"/>
    <col min="2" max="2" width="52.88671875" style="44" customWidth="1"/>
    <col min="3" max="13" width="11.44140625" style="44" customWidth="1"/>
    <col min="14" max="16384" width="11.44140625" style="31"/>
  </cols>
  <sheetData>
    <row r="2" spans="1:14">
      <c r="B2" s="185" t="s">
        <v>179</v>
      </c>
      <c r="C2" s="149"/>
      <c r="D2" s="149"/>
      <c r="E2" s="149"/>
      <c r="F2" s="149"/>
      <c r="G2" s="150"/>
      <c r="H2" s="149"/>
      <c r="I2" s="149"/>
      <c r="J2" s="149"/>
      <c r="K2" s="149"/>
      <c r="L2" s="150"/>
      <c r="M2" s="149"/>
    </row>
    <row r="4" spans="1:14" ht="35.1" customHeight="1">
      <c r="A4" s="183"/>
      <c r="B4" s="184" t="s">
        <v>165</v>
      </c>
      <c r="C4" s="151" t="s">
        <v>1</v>
      </c>
      <c r="D4" s="151" t="s">
        <v>2</v>
      </c>
      <c r="E4" s="151" t="s">
        <v>3</v>
      </c>
      <c r="F4" s="151" t="s">
        <v>4</v>
      </c>
      <c r="G4" s="152">
        <v>2014</v>
      </c>
      <c r="H4" s="151" t="s">
        <v>5</v>
      </c>
      <c r="I4" s="151" t="s">
        <v>6</v>
      </c>
      <c r="J4" s="151" t="s">
        <v>7</v>
      </c>
      <c r="K4" s="151" t="s">
        <v>8</v>
      </c>
      <c r="L4" s="152">
        <v>2015</v>
      </c>
      <c r="M4" s="151" t="s">
        <v>9</v>
      </c>
      <c r="N4" s="151" t="s">
        <v>197</v>
      </c>
    </row>
    <row r="5" spans="1:14" s="40" customFormat="1">
      <c r="B5" s="48"/>
      <c r="C5" s="65"/>
      <c r="D5" s="65"/>
      <c r="E5" s="65"/>
      <c r="F5" s="65"/>
      <c r="G5" s="48"/>
      <c r="H5" s="65"/>
      <c r="I5" s="65"/>
      <c r="J5" s="65"/>
      <c r="K5" s="65"/>
      <c r="L5" s="48"/>
      <c r="M5" s="65"/>
      <c r="N5" s="65"/>
    </row>
    <row r="6" spans="1:14" s="41" customFormat="1">
      <c r="B6" s="66" t="s">
        <v>112</v>
      </c>
      <c r="C6" s="67">
        <v>122064</v>
      </c>
      <c r="D6" s="67">
        <v>127242</v>
      </c>
      <c r="E6" s="67">
        <v>122058</v>
      </c>
      <c r="F6" s="67">
        <v>120941</v>
      </c>
      <c r="G6" s="68">
        <f>SUM(C6:F6)</f>
        <v>492305</v>
      </c>
      <c r="H6" s="67">
        <v>116585</v>
      </c>
      <c r="I6" s="67">
        <v>106791</v>
      </c>
      <c r="J6" s="67">
        <v>105655</v>
      </c>
      <c r="K6" s="67">
        <v>97242</v>
      </c>
      <c r="L6" s="69">
        <f t="shared" ref="L6:L21" si="0">SUM(H6:K6)</f>
        <v>426273</v>
      </c>
      <c r="M6" s="70">
        <v>95697</v>
      </c>
      <c r="N6" s="70">
        <v>98927</v>
      </c>
    </row>
    <row r="7" spans="1:14" s="41" customFormat="1">
      <c r="B7" s="66" t="s">
        <v>10</v>
      </c>
      <c r="C7" s="71">
        <v>-92534</v>
      </c>
      <c r="D7" s="71">
        <v>-97594</v>
      </c>
      <c r="E7" s="71">
        <v>-87145</v>
      </c>
      <c r="F7" s="71">
        <v>-90650</v>
      </c>
      <c r="G7" s="68">
        <f t="shared" ref="G7:G21" si="1">SUM(C7:F7)</f>
        <v>-367923</v>
      </c>
      <c r="H7" s="71">
        <v>-85347</v>
      </c>
      <c r="I7" s="71">
        <v>-78453</v>
      </c>
      <c r="J7" s="71">
        <v>-77822</v>
      </c>
      <c r="K7" s="71">
        <v>-72604</v>
      </c>
      <c r="L7" s="69">
        <f t="shared" si="0"/>
        <v>-314226</v>
      </c>
      <c r="M7" s="72">
        <v>-71225</v>
      </c>
      <c r="N7" s="72">
        <v>-71887</v>
      </c>
    </row>
    <row r="8" spans="1:14" s="41" customFormat="1">
      <c r="B8" s="66" t="s">
        <v>113</v>
      </c>
      <c r="C8" s="67">
        <v>29530</v>
      </c>
      <c r="D8" s="67">
        <v>29648</v>
      </c>
      <c r="E8" s="67">
        <v>34913</v>
      </c>
      <c r="F8" s="67">
        <v>30291</v>
      </c>
      <c r="G8" s="68">
        <f t="shared" si="1"/>
        <v>124382</v>
      </c>
      <c r="H8" s="67">
        <v>31238</v>
      </c>
      <c r="I8" s="67">
        <v>28338</v>
      </c>
      <c r="J8" s="67">
        <v>27833</v>
      </c>
      <c r="K8" s="67">
        <v>24638</v>
      </c>
      <c r="L8" s="69">
        <f t="shared" si="0"/>
        <v>112047</v>
      </c>
      <c r="M8" s="70">
        <v>24472</v>
      </c>
      <c r="N8" s="70">
        <v>27040</v>
      </c>
    </row>
    <row r="9" spans="1:14" s="41" customFormat="1">
      <c r="B9" s="66" t="s">
        <v>11</v>
      </c>
      <c r="C9" s="71">
        <v>-15987</v>
      </c>
      <c r="D9" s="71">
        <v>-17387</v>
      </c>
      <c r="E9" s="71">
        <v>-17793</v>
      </c>
      <c r="F9" s="71">
        <v>-18033</v>
      </c>
      <c r="G9" s="68">
        <f t="shared" si="1"/>
        <v>-69200</v>
      </c>
      <c r="H9" s="71">
        <v>-15839</v>
      </c>
      <c r="I9" s="71">
        <v>-17694</v>
      </c>
      <c r="J9" s="71">
        <v>-15580</v>
      </c>
      <c r="K9" s="71">
        <v>-21875</v>
      </c>
      <c r="L9" s="69">
        <f t="shared" si="0"/>
        <v>-70988</v>
      </c>
      <c r="M9" s="72">
        <v>-14522</v>
      </c>
      <c r="N9" s="72">
        <v>-14815</v>
      </c>
    </row>
    <row r="10" spans="1:14" s="41" customFormat="1">
      <c r="B10" s="154" t="s">
        <v>114</v>
      </c>
      <c r="C10" s="96">
        <v>13543</v>
      </c>
      <c r="D10" s="96">
        <v>12261</v>
      </c>
      <c r="E10" s="96">
        <v>17120</v>
      </c>
      <c r="F10" s="96">
        <v>12258</v>
      </c>
      <c r="G10" s="155">
        <f t="shared" si="1"/>
        <v>55182</v>
      </c>
      <c r="H10" s="96">
        <v>15399</v>
      </c>
      <c r="I10" s="96">
        <v>10644</v>
      </c>
      <c r="J10" s="96">
        <v>12253</v>
      </c>
      <c r="K10" s="96">
        <v>2763</v>
      </c>
      <c r="L10" s="155">
        <f t="shared" si="0"/>
        <v>41059</v>
      </c>
      <c r="M10" s="97">
        <v>9950</v>
      </c>
      <c r="N10" s="97">
        <v>12225</v>
      </c>
    </row>
    <row r="11" spans="1:14" s="41" customFormat="1">
      <c r="B11" s="153" t="s">
        <v>115</v>
      </c>
      <c r="C11" s="94">
        <v>-496</v>
      </c>
      <c r="D11" s="94">
        <v>-1263</v>
      </c>
      <c r="E11" s="94">
        <v>665</v>
      </c>
      <c r="F11" s="94">
        <v>-739</v>
      </c>
      <c r="G11" s="92">
        <f t="shared" si="1"/>
        <v>-1833</v>
      </c>
      <c r="H11" s="94">
        <v>767</v>
      </c>
      <c r="I11" s="94">
        <v>-276</v>
      </c>
      <c r="J11" s="94">
        <v>758</v>
      </c>
      <c r="K11" s="94">
        <v>17393</v>
      </c>
      <c r="L11" s="92">
        <f t="shared" si="0"/>
        <v>18642</v>
      </c>
      <c r="M11" s="95">
        <v>-608</v>
      </c>
      <c r="N11" s="95">
        <v>-742</v>
      </c>
    </row>
    <row r="12" spans="1:14" s="41" customFormat="1">
      <c r="B12" s="153" t="s">
        <v>116</v>
      </c>
      <c r="C12" s="94">
        <v>1650</v>
      </c>
      <c r="D12" s="94">
        <v>1407</v>
      </c>
      <c r="E12" s="94">
        <v>966</v>
      </c>
      <c r="F12" s="94">
        <v>3423</v>
      </c>
      <c r="G12" s="92">
        <f t="shared" si="1"/>
        <v>7446</v>
      </c>
      <c r="H12" s="94">
        <v>316</v>
      </c>
      <c r="I12" s="94">
        <v>1984</v>
      </c>
      <c r="J12" s="94">
        <v>1868</v>
      </c>
      <c r="K12" s="94">
        <v>2544</v>
      </c>
      <c r="L12" s="92">
        <f t="shared" si="0"/>
        <v>6712</v>
      </c>
      <c r="M12" s="95">
        <v>276</v>
      </c>
      <c r="N12" s="95">
        <v>372</v>
      </c>
    </row>
    <row r="13" spans="1:14" s="41" customFormat="1">
      <c r="B13" s="153" t="s">
        <v>117</v>
      </c>
      <c r="C13" s="94">
        <v>-2772</v>
      </c>
      <c r="D13" s="94">
        <v>-2785</v>
      </c>
      <c r="E13" s="94">
        <v>-2760</v>
      </c>
      <c r="F13" s="94">
        <v>-2683</v>
      </c>
      <c r="G13" s="92">
        <f t="shared" si="1"/>
        <v>-11000</v>
      </c>
      <c r="H13" s="94">
        <v>-2426</v>
      </c>
      <c r="I13" s="94">
        <v>-2628</v>
      </c>
      <c r="J13" s="94">
        <v>-2531</v>
      </c>
      <c r="K13" s="94">
        <v>-3216</v>
      </c>
      <c r="L13" s="92">
        <f t="shared" si="0"/>
        <v>-10801</v>
      </c>
      <c r="M13" s="95">
        <v>-2461</v>
      </c>
      <c r="N13" s="95">
        <v>-3085</v>
      </c>
    </row>
    <row r="14" spans="1:14" s="41" customFormat="1">
      <c r="B14" s="153" t="s">
        <v>118</v>
      </c>
      <c r="C14" s="94">
        <v>2869</v>
      </c>
      <c r="D14" s="94">
        <v>6758</v>
      </c>
      <c r="E14" s="94">
        <v>4946</v>
      </c>
      <c r="F14" s="94">
        <v>14365</v>
      </c>
      <c r="G14" s="92">
        <f t="shared" si="1"/>
        <v>28938</v>
      </c>
      <c r="H14" s="94">
        <v>7535</v>
      </c>
      <c r="I14" s="94">
        <v>8516</v>
      </c>
      <c r="J14" s="94">
        <v>9359</v>
      </c>
      <c r="K14" s="94">
        <v>12465</v>
      </c>
      <c r="L14" s="92">
        <f t="shared" si="0"/>
        <v>37875</v>
      </c>
      <c r="M14" s="95">
        <v>11529</v>
      </c>
      <c r="N14" s="95">
        <v>10716</v>
      </c>
    </row>
    <row r="15" spans="1:14" s="41" customFormat="1">
      <c r="B15" s="153" t="s">
        <v>119</v>
      </c>
      <c r="C15" s="94">
        <v>705</v>
      </c>
      <c r="D15" s="94">
        <v>694</v>
      </c>
      <c r="E15" s="94">
        <v>-392</v>
      </c>
      <c r="F15" s="94">
        <v>-328</v>
      </c>
      <c r="G15" s="92">
        <f t="shared" si="1"/>
        <v>679</v>
      </c>
      <c r="H15" s="94">
        <v>-581</v>
      </c>
      <c r="I15" s="94">
        <v>-661</v>
      </c>
      <c r="J15" s="94">
        <v>-1506</v>
      </c>
      <c r="K15" s="94">
        <v>6436</v>
      </c>
      <c r="L15" s="92">
        <f t="shared" si="0"/>
        <v>3688</v>
      </c>
      <c r="M15" s="95">
        <v>645</v>
      </c>
      <c r="N15" s="95">
        <v>716</v>
      </c>
    </row>
    <row r="16" spans="1:14" s="41" customFormat="1">
      <c r="B16" s="153" t="s">
        <v>120</v>
      </c>
      <c r="C16" s="94">
        <v>2</v>
      </c>
      <c r="D16" s="94">
        <v>8</v>
      </c>
      <c r="E16" s="94">
        <v>48</v>
      </c>
      <c r="F16" s="94">
        <v>9</v>
      </c>
      <c r="G16" s="92">
        <f t="shared" si="1"/>
        <v>67</v>
      </c>
      <c r="H16" s="94">
        <v>2</v>
      </c>
      <c r="I16" s="94">
        <v>8</v>
      </c>
      <c r="J16" s="94">
        <v>16</v>
      </c>
      <c r="K16" s="94">
        <v>8</v>
      </c>
      <c r="L16" s="92">
        <f t="shared" si="0"/>
        <v>34</v>
      </c>
      <c r="M16" s="95">
        <v>-18</v>
      </c>
      <c r="N16" s="95">
        <v>-18</v>
      </c>
    </row>
    <row r="17" spans="2:14" s="41" customFormat="1">
      <c r="B17" s="154" t="s">
        <v>121</v>
      </c>
      <c r="C17" s="96">
        <v>15501</v>
      </c>
      <c r="D17" s="96">
        <v>17080</v>
      </c>
      <c r="E17" s="96">
        <v>20593</v>
      </c>
      <c r="F17" s="96">
        <v>26305</v>
      </c>
      <c r="G17" s="155">
        <f t="shared" si="1"/>
        <v>79479</v>
      </c>
      <c r="H17" s="96">
        <v>21012</v>
      </c>
      <c r="I17" s="96">
        <v>17587</v>
      </c>
      <c r="J17" s="96">
        <v>20217</v>
      </c>
      <c r="K17" s="96">
        <v>38393</v>
      </c>
      <c r="L17" s="155">
        <f t="shared" si="0"/>
        <v>97209</v>
      </c>
      <c r="M17" s="97">
        <v>19313</v>
      </c>
      <c r="N17" s="97">
        <v>20184</v>
      </c>
    </row>
    <row r="18" spans="2:14" s="41" customFormat="1">
      <c r="B18" s="153" t="s">
        <v>122</v>
      </c>
      <c r="C18" s="94">
        <v>-3863</v>
      </c>
      <c r="D18" s="94">
        <v>-1581</v>
      </c>
      <c r="E18" s="94">
        <v>-5437</v>
      </c>
      <c r="F18" s="94">
        <v>1605</v>
      </c>
      <c r="G18" s="92">
        <f t="shared" si="1"/>
        <v>-9276</v>
      </c>
      <c r="H18" s="94">
        <v>-3703</v>
      </c>
      <c r="I18" s="94">
        <v>-5394</v>
      </c>
      <c r="J18" s="94">
        <v>-4042</v>
      </c>
      <c r="K18" s="94">
        <v>-4060</v>
      </c>
      <c r="L18" s="92">
        <f t="shared" si="0"/>
        <v>-17199</v>
      </c>
      <c r="M18" s="95">
        <v>-2294</v>
      </c>
      <c r="N18" s="95">
        <v>-3409</v>
      </c>
    </row>
    <row r="19" spans="2:14" s="41" customFormat="1">
      <c r="B19" s="154" t="s">
        <v>26</v>
      </c>
      <c r="C19" s="96">
        <v>11638</v>
      </c>
      <c r="D19" s="96">
        <v>15499</v>
      </c>
      <c r="E19" s="96">
        <v>15156</v>
      </c>
      <c r="F19" s="96">
        <v>27910</v>
      </c>
      <c r="G19" s="155">
        <f t="shared" si="1"/>
        <v>70203</v>
      </c>
      <c r="H19" s="96">
        <v>17309</v>
      </c>
      <c r="I19" s="96">
        <v>12193</v>
      </c>
      <c r="J19" s="96">
        <v>16175</v>
      </c>
      <c r="K19" s="96">
        <v>34333</v>
      </c>
      <c r="L19" s="155">
        <f t="shared" si="0"/>
        <v>80010</v>
      </c>
      <c r="M19" s="97">
        <v>17019</v>
      </c>
      <c r="N19" s="97">
        <v>16775</v>
      </c>
    </row>
    <row r="20" spans="2:14" ht="18.899999999999999" customHeight="1">
      <c r="B20" s="153" t="s">
        <v>27</v>
      </c>
      <c r="C20" s="91">
        <v>11083</v>
      </c>
      <c r="D20" s="91">
        <v>14629</v>
      </c>
      <c r="E20" s="91">
        <v>10878</v>
      </c>
      <c r="F20" s="91">
        <v>24447</v>
      </c>
      <c r="G20" s="92">
        <f t="shared" si="1"/>
        <v>61037</v>
      </c>
      <c r="H20" s="94">
        <v>13909</v>
      </c>
      <c r="I20" s="91">
        <v>9241</v>
      </c>
      <c r="J20" s="91">
        <v>13626</v>
      </c>
      <c r="K20" s="91">
        <v>32160</v>
      </c>
      <c r="L20" s="92">
        <f t="shared" si="0"/>
        <v>68936</v>
      </c>
      <c r="M20" s="160">
        <v>14694</v>
      </c>
      <c r="N20" s="160">
        <v>14459</v>
      </c>
    </row>
    <row r="21" spans="2:14">
      <c r="B21" s="153" t="s">
        <v>28</v>
      </c>
      <c r="C21" s="91">
        <v>555</v>
      </c>
      <c r="D21" s="91">
        <v>870</v>
      </c>
      <c r="E21" s="91">
        <v>4278</v>
      </c>
      <c r="F21" s="91">
        <v>3463</v>
      </c>
      <c r="G21" s="92">
        <f t="shared" si="1"/>
        <v>9166</v>
      </c>
      <c r="H21" s="91">
        <v>3400</v>
      </c>
      <c r="I21" s="91">
        <v>2952</v>
      </c>
      <c r="J21" s="91">
        <v>2549</v>
      </c>
      <c r="K21" s="91">
        <v>2173</v>
      </c>
      <c r="L21" s="92">
        <f t="shared" si="0"/>
        <v>11074</v>
      </c>
      <c r="M21" s="93">
        <v>2325</v>
      </c>
      <c r="N21" s="93">
        <v>2316</v>
      </c>
    </row>
    <row r="22" spans="2:14">
      <c r="C22" s="75"/>
      <c r="D22" s="75"/>
      <c r="E22" s="75"/>
      <c r="F22" s="75"/>
      <c r="G22" s="75"/>
      <c r="H22" s="75"/>
      <c r="I22" s="75"/>
      <c r="J22" s="75"/>
      <c r="K22" s="75"/>
      <c r="M22" s="76"/>
      <c r="N22" s="193"/>
    </row>
    <row r="23" spans="2:14">
      <c r="B23" s="16" t="s">
        <v>200</v>
      </c>
      <c r="C23" s="75"/>
      <c r="D23" s="75"/>
      <c r="E23" s="75"/>
      <c r="F23" s="75"/>
      <c r="G23" s="75"/>
      <c r="H23" s="75"/>
      <c r="I23" s="75"/>
      <c r="J23" s="75"/>
      <c r="K23" s="75"/>
      <c r="M23" s="76"/>
      <c r="N23" s="76"/>
    </row>
    <row r="24" spans="2:14">
      <c r="B24" s="66" t="s">
        <v>123</v>
      </c>
      <c r="C24" s="73">
        <v>12433</v>
      </c>
      <c r="D24" s="73">
        <v>12905</v>
      </c>
      <c r="E24" s="73">
        <v>11492</v>
      </c>
      <c r="F24" s="73">
        <v>13333</v>
      </c>
      <c r="G24" s="68">
        <f t="shared" ref="G24:G25" si="2">SUM(C24:F24)</f>
        <v>50163</v>
      </c>
      <c r="H24" s="73">
        <v>12392</v>
      </c>
      <c r="I24" s="73">
        <v>12466</v>
      </c>
      <c r="J24" s="73">
        <v>12734</v>
      </c>
      <c r="K24" s="73">
        <v>13114</v>
      </c>
      <c r="L24" s="69">
        <f t="shared" ref="L24:L25" si="3">SUM(H24:K24)</f>
        <v>50706</v>
      </c>
      <c r="M24" s="74">
        <v>12590</v>
      </c>
      <c r="N24" s="74">
        <v>12563</v>
      </c>
    </row>
    <row r="25" spans="2:14">
      <c r="B25" s="77" t="s">
        <v>12</v>
      </c>
      <c r="C25" s="78">
        <v>25976</v>
      </c>
      <c r="D25" s="78">
        <v>25166</v>
      </c>
      <c r="E25" s="78">
        <v>28612</v>
      </c>
      <c r="F25" s="78">
        <v>25591</v>
      </c>
      <c r="G25" s="68">
        <f t="shared" si="2"/>
        <v>105345</v>
      </c>
      <c r="H25" s="78">
        <v>27791</v>
      </c>
      <c r="I25" s="78">
        <v>23110</v>
      </c>
      <c r="J25" s="78">
        <v>24987</v>
      </c>
      <c r="K25" s="78">
        <v>15877</v>
      </c>
      <c r="L25" s="69">
        <f t="shared" si="3"/>
        <v>91765</v>
      </c>
      <c r="M25" s="79">
        <v>22540</v>
      </c>
      <c r="N25" s="79">
        <v>24788</v>
      </c>
    </row>
    <row r="26" spans="2:14">
      <c r="B26" s="80" t="s">
        <v>124</v>
      </c>
      <c r="C26" s="81">
        <f t="shared" ref="C26:M26" si="4">C25/C6</f>
        <v>0.21280639664438328</v>
      </c>
      <c r="D26" s="81">
        <f t="shared" si="4"/>
        <v>0.19778060703226921</v>
      </c>
      <c r="E26" s="81">
        <f t="shared" si="4"/>
        <v>0.2344131478477445</v>
      </c>
      <c r="F26" s="81">
        <f t="shared" si="4"/>
        <v>0.21159904416202943</v>
      </c>
      <c r="G26" s="192">
        <f t="shared" si="4"/>
        <v>0.21398320147063304</v>
      </c>
      <c r="H26" s="81">
        <f t="shared" si="4"/>
        <v>0.23837543423253421</v>
      </c>
      <c r="I26" s="81">
        <f t="shared" si="4"/>
        <v>0.21640400408274105</v>
      </c>
      <c r="J26" s="81">
        <f t="shared" si="4"/>
        <v>0.23649614310728315</v>
      </c>
      <c r="K26" s="81">
        <f t="shared" si="4"/>
        <v>0.16327307130663704</v>
      </c>
      <c r="L26" s="192">
        <f t="shared" si="4"/>
        <v>0.21527284158274157</v>
      </c>
      <c r="M26" s="81">
        <f t="shared" si="4"/>
        <v>0.23553507424475167</v>
      </c>
      <c r="N26" s="81">
        <f>N25/N6</f>
        <v>0.25056860108969242</v>
      </c>
    </row>
    <row r="27" spans="2:14">
      <c r="I27" s="197"/>
      <c r="N27" s="197"/>
    </row>
    <row r="28" spans="2:14">
      <c r="N28" s="196"/>
    </row>
    <row r="29" spans="2:14">
      <c r="L29" s="160"/>
      <c r="M29" s="91"/>
      <c r="N29" s="91"/>
    </row>
    <row r="30" spans="2:14">
      <c r="B30" s="103"/>
      <c r="L30" s="93"/>
      <c r="M30" s="91"/>
      <c r="N30" s="91"/>
    </row>
    <row r="31" spans="2:14">
      <c r="B31" s="195" t="s">
        <v>202</v>
      </c>
    </row>
    <row r="32" spans="2:14">
      <c r="B32" s="107" t="s">
        <v>25</v>
      </c>
      <c r="C32" s="8">
        <f>Remolcadores!D20+'Terminales Portuarios '!D25+Logística!D15</f>
        <v>181529.51250296674</v>
      </c>
      <c r="D32" s="8">
        <f>Remolcadores!E20+'Terminales Portuarios '!E25+Logística!E15</f>
        <v>192544.76749703326</v>
      </c>
      <c r="E32" s="8">
        <f>Remolcadores!F20+'Terminales Portuarios '!F25+Logística!F15</f>
        <v>199816.72</v>
      </c>
      <c r="F32" s="8">
        <f>Remolcadores!G20+'Terminales Portuarios '!G25+Logística!G15</f>
        <v>201257</v>
      </c>
      <c r="G32" s="10">
        <f>Remolcadores!H20+'Terminales Portuarios '!H25+Logística!H15</f>
        <v>775148</v>
      </c>
      <c r="H32" s="8">
        <f>Remolcadores!I20+'Terminales Portuarios '!I25+Logística!I15</f>
        <v>192301</v>
      </c>
      <c r="I32" s="8">
        <f>Remolcadores!J20+'Terminales Portuarios '!J25+Logística!J15</f>
        <v>186012</v>
      </c>
      <c r="J32" s="8">
        <f>Remolcadores!K20+'Terminales Portuarios '!K25+Logística!K15</f>
        <v>189976</v>
      </c>
      <c r="K32" s="8">
        <f>Remolcadores!L20+'Terminales Portuarios '!L25+Logística!L15</f>
        <v>180264</v>
      </c>
      <c r="L32" s="10">
        <f>Remolcadores!M20+'Terminales Portuarios '!M25+Logística!M15</f>
        <v>748553</v>
      </c>
      <c r="M32" s="8">
        <f>Remolcadores!N20+'Terminales Portuarios '!N25+Logística!N15</f>
        <v>172611</v>
      </c>
      <c r="N32" s="8">
        <f>Remolcadores!O20+'Terminales Portuarios '!O25+Logística!O15</f>
        <v>177819</v>
      </c>
    </row>
    <row r="33" spans="2:14">
      <c r="B33" s="107" t="s">
        <v>10</v>
      </c>
      <c r="C33" s="8">
        <f>Remolcadores!D21+'Terminales Portuarios '!D26+Logística!D16</f>
        <v>-140134.26746783988</v>
      </c>
      <c r="D33" s="8">
        <f>Remolcadores!E21+'Terminales Portuarios '!E26+Logística!E16</f>
        <v>-145575.46385493033</v>
      </c>
      <c r="E33" s="8">
        <f>Remolcadores!F21+'Terminales Portuarios '!F26+Logística!F16</f>
        <v>-144465.01229125675</v>
      </c>
      <c r="F33" s="8">
        <f>Remolcadores!G21+'Terminales Portuarios '!G26+Logística!G16</f>
        <v>-149141.25515036046</v>
      </c>
      <c r="G33" s="10">
        <f>Remolcadores!H21+'Terminales Portuarios '!H26+Logística!H16</f>
        <v>-579315.99876438745</v>
      </c>
      <c r="H33" s="8">
        <f>Remolcadores!I21+'Terminales Portuarios '!I26+Logística!I16</f>
        <v>-138479.14973595334</v>
      </c>
      <c r="I33" s="8">
        <f>Remolcadores!J21+'Terminales Portuarios '!J26+Logística!J16</f>
        <v>-134258.85981579224</v>
      </c>
      <c r="J33" s="8">
        <f>Remolcadores!K21+'Terminales Portuarios '!K26+Logística!K16</f>
        <v>-136295.34430518141</v>
      </c>
      <c r="K33" s="8">
        <f>Remolcadores!L21+'Terminales Portuarios '!L26+Logística!L16</f>
        <v>-128721.8204466778</v>
      </c>
      <c r="L33" s="10">
        <f>Remolcadores!M21+'Terminales Portuarios '!M26+Logística!M16</f>
        <v>-537755.17430360476</v>
      </c>
      <c r="M33" s="8">
        <f>Remolcadores!N21+'Terminales Portuarios '!N26+Logística!N16</f>
        <v>-123388.97653004926</v>
      </c>
      <c r="N33" s="8">
        <f>Remolcadores!O21+'Terminales Portuarios '!O26+Logística!O16</f>
        <v>-126942.84913381482</v>
      </c>
    </row>
    <row r="34" spans="2:14">
      <c r="B34" s="162" t="s">
        <v>30</v>
      </c>
      <c r="C34" s="25">
        <f>Remolcadores!D22+'Terminales Portuarios '!D27+Logística!D17</f>
        <v>41395.245035126834</v>
      </c>
      <c r="D34" s="25">
        <f>Remolcadores!E22+'Terminales Portuarios '!E27+Logística!E17</f>
        <v>46969.303642102932</v>
      </c>
      <c r="E34" s="25">
        <f>Remolcadores!F22+'Terminales Portuarios '!F27+Logística!F17</f>
        <v>55351.70770874327</v>
      </c>
      <c r="F34" s="25">
        <f>Remolcadores!G22+'Terminales Portuarios '!G27+Logística!G17</f>
        <v>52115.744849639523</v>
      </c>
      <c r="G34" s="26">
        <f>Remolcadores!H22+'Terminales Portuarios '!H27+Logística!H17</f>
        <v>195832.00123561255</v>
      </c>
      <c r="H34" s="25">
        <f>Remolcadores!I22+'Terminales Portuarios '!I27+Logística!I17</f>
        <v>53821.850264046654</v>
      </c>
      <c r="I34" s="25">
        <f>Remolcadores!J22+'Terminales Portuarios '!J27+Logística!J17</f>
        <v>51753.140184207776</v>
      </c>
      <c r="J34" s="25">
        <f>Remolcadores!K22+'Terminales Portuarios '!K27+Logística!K17</f>
        <v>53680.655694818575</v>
      </c>
      <c r="K34" s="25">
        <f>Remolcadores!L22+'Terminales Portuarios '!L27+Logística!L17</f>
        <v>51542.179553322203</v>
      </c>
      <c r="L34" s="26">
        <f>Remolcadores!M22+'Terminales Portuarios '!M27+Logística!M17</f>
        <v>210797.82569639519</v>
      </c>
      <c r="M34" s="25">
        <f>Remolcadores!N22+'Terminales Portuarios '!N27+Logística!N17</f>
        <v>49222.023469950735</v>
      </c>
      <c r="N34" s="25">
        <f>Remolcadores!O22+'Terminales Portuarios '!O27+Logística!O17</f>
        <v>50876.150866185191</v>
      </c>
    </row>
    <row r="35" spans="2:14">
      <c r="B35" s="107" t="s">
        <v>11</v>
      </c>
      <c r="C35" s="8">
        <f>Remolcadores!D23+'Terminales Portuarios '!D28+Logística!D18</f>
        <v>-19999.911038587474</v>
      </c>
      <c r="D35" s="8">
        <f>Remolcadores!E23+'Terminales Portuarios '!E28+Logística!E18</f>
        <v>-22919.738108713358</v>
      </c>
      <c r="E35" s="8">
        <f>Remolcadores!F23+'Terminales Portuarios '!F28+Logística!F18</f>
        <v>-24318.852894998679</v>
      </c>
      <c r="F35" s="8">
        <f>Remolcadores!G23+'Terminales Portuarios '!G28+Logística!G18</f>
        <v>-24504.614845164237</v>
      </c>
      <c r="G35" s="10">
        <f>Remolcadores!H23+'Terminales Portuarios '!H28+Logística!H18</f>
        <v>-91743.116887463751</v>
      </c>
      <c r="H35" s="8">
        <f>Remolcadores!I23+'Terminales Portuarios '!I28+Logística!I18</f>
        <v>-21698.756796885194</v>
      </c>
      <c r="I35" s="8">
        <f>Remolcadores!J23+'Terminales Portuarios '!J28+Logística!J18</f>
        <v>-23959.7765172867</v>
      </c>
      <c r="J35" s="8">
        <f>Remolcadores!K23+'Terminales Portuarios '!K28+Logística!K18</f>
        <v>-21407.524719916561</v>
      </c>
      <c r="K35" s="8">
        <f>Remolcadores!L23+'Terminales Portuarios '!L28+Logística!L18</f>
        <v>-27579.44614816369</v>
      </c>
      <c r="L35" s="10">
        <f>Remolcadores!M23+'Terminales Portuarios '!M28+Logística!M18</f>
        <v>-94645.504182252131</v>
      </c>
      <c r="M35" s="8">
        <f>Remolcadores!N23+'Terminales Portuarios '!N28+Logística!N18</f>
        <v>-19729.164491827018</v>
      </c>
      <c r="N35" s="8">
        <f>Remolcadores!O23+'Terminales Portuarios '!O28+Logística!O18</f>
        <v>-20258.246489748552</v>
      </c>
    </row>
    <row r="36" spans="2:14">
      <c r="B36" s="162" t="s">
        <v>29</v>
      </c>
      <c r="C36" s="25">
        <f>Remolcadores!D24+'Terminales Portuarios '!D29+Logística!D19</f>
        <v>21395.333996539361</v>
      </c>
      <c r="D36" s="25">
        <f>Remolcadores!E24+'Terminales Portuarios '!E29+Logística!E19</f>
        <v>24049.565533389574</v>
      </c>
      <c r="E36" s="25">
        <f>Remolcadores!F24+'Terminales Portuarios '!F29+Logística!F19</f>
        <v>31032.854813744587</v>
      </c>
      <c r="F36" s="25">
        <f>Remolcadores!G24+'Terminales Portuarios '!G29+Logística!G19</f>
        <v>27611.13000447529</v>
      </c>
      <c r="G36" s="26">
        <f>Remolcadores!H24+'Terminales Portuarios '!H29+Logística!H19</f>
        <v>104088.8843481488</v>
      </c>
      <c r="H36" s="25">
        <f>Remolcadores!I24+'Terminales Portuarios '!I29+Logística!I19</f>
        <v>32123.093467161456</v>
      </c>
      <c r="I36" s="25">
        <f>Remolcadores!J24+'Terminales Portuarios '!J29+Logística!J19</f>
        <v>27793.363666921068</v>
      </c>
      <c r="J36" s="25">
        <f>Remolcadores!K24+'Terminales Portuarios '!K29+Logística!K19</f>
        <v>32273.130974902015</v>
      </c>
      <c r="K36" s="25">
        <f>Remolcadores!L24+'Terminales Portuarios '!L29+Logística!L19</f>
        <v>23962.733405158513</v>
      </c>
      <c r="L36" s="26">
        <f>Remolcadores!M24+'Terminales Portuarios '!M29+Logística!M19</f>
        <v>116152.32151414306</v>
      </c>
      <c r="M36" s="25">
        <f>Remolcadores!N24+'Terminales Portuarios '!N29+Logística!N19</f>
        <v>29492.858978123717</v>
      </c>
      <c r="N36" s="25">
        <f>Remolcadores!O24+'Terminales Portuarios '!O29+Logística!O19</f>
        <v>30617.90437643664</v>
      </c>
    </row>
    <row r="37" spans="2:14">
      <c r="C37" s="54"/>
      <c r="D37" s="54"/>
      <c r="E37" s="54"/>
      <c r="F37" s="54"/>
      <c r="G37" s="53"/>
      <c r="H37" s="54"/>
      <c r="I37" s="54"/>
      <c r="J37" s="54"/>
      <c r="K37" s="54"/>
      <c r="L37" s="53"/>
      <c r="M37" s="54"/>
      <c r="N37" s="54"/>
    </row>
    <row r="38" spans="2:14">
      <c r="B38" s="44" t="s">
        <v>12</v>
      </c>
      <c r="C38" s="8">
        <f>Remolcadores!D26+'Terminales Portuarios '!D31+Logística!D21</f>
        <v>39495.333996539361</v>
      </c>
      <c r="D38" s="8">
        <f>Remolcadores!E26+'Terminales Portuarios '!E31+Logística!E21</f>
        <v>42846.56553338957</v>
      </c>
      <c r="E38" s="8">
        <f>Remolcadores!F26+'Terminales Portuarios '!F31+Logística!F21</f>
        <v>49937.854813744591</v>
      </c>
      <c r="F38" s="8">
        <f>Remolcadores!G26+'Terminales Portuarios '!G31+Logística!G21</f>
        <v>49940.130004475286</v>
      </c>
      <c r="G38" s="10">
        <f>Remolcadores!H26+'Terminales Portuarios '!H31+Logística!H21</f>
        <v>182219.8843481488</v>
      </c>
      <c r="H38" s="8">
        <f>Remolcadores!I26+'Terminales Portuarios '!I31+Logística!I21</f>
        <v>53737.093467161452</v>
      </c>
      <c r="I38" s="8">
        <f>Remolcadores!J26+'Terminales Portuarios '!J31+Logística!J21</f>
        <v>49502.363666921068</v>
      </c>
      <c r="J38" s="8">
        <f>Remolcadores!K26+'Terminales Portuarios '!K31+Logística!K21</f>
        <v>53494.130974902015</v>
      </c>
      <c r="K38" s="8">
        <f>Remolcadores!L26+'Terminales Portuarios '!L31+Logística!L21</f>
        <v>46181.617407906713</v>
      </c>
      <c r="L38" s="10">
        <f>Remolcadores!M26+'Terminales Portuarios '!M31+Logística!M21</f>
        <v>202915.20551689123</v>
      </c>
      <c r="M38" s="8">
        <f>Remolcadores!N26+'Terminales Portuarios '!N31+Logística!N21</f>
        <v>51717.733779875416</v>
      </c>
      <c r="N38" s="8">
        <f>Remolcadores!O26+'Terminales Portuarios '!O31+Logística!O21</f>
        <v>53066.282825731338</v>
      </c>
    </row>
    <row r="39" spans="2:14">
      <c r="B39" s="44" t="s">
        <v>180</v>
      </c>
      <c r="C39" s="8">
        <f>Remolcadores!D27+'Terminales Portuarios '!D32+Logística!D22</f>
        <v>18100</v>
      </c>
      <c r="D39" s="8">
        <f>Remolcadores!E27+'Terminales Portuarios '!E32+Logística!E22</f>
        <v>18797</v>
      </c>
      <c r="E39" s="8">
        <f>Remolcadores!F27+'Terminales Portuarios '!F32+Logística!F22</f>
        <v>18905</v>
      </c>
      <c r="F39" s="8">
        <f>Remolcadores!G27+'Terminales Portuarios '!G32+Logística!G22</f>
        <v>22329</v>
      </c>
      <c r="G39" s="10">
        <f>Remolcadores!H27+'Terminales Portuarios '!H32+Logística!H22</f>
        <v>78131</v>
      </c>
      <c r="H39" s="8">
        <f>Remolcadores!I27+'Terminales Portuarios '!I32+Logística!I22</f>
        <v>21614</v>
      </c>
      <c r="I39" s="8">
        <f>Remolcadores!J27+'Terminales Portuarios '!J32+Logística!J22</f>
        <v>21709</v>
      </c>
      <c r="J39" s="8">
        <f>Remolcadores!K27+'Terminales Portuarios '!K32+Logística!K22</f>
        <v>21221</v>
      </c>
      <c r="K39" s="8">
        <f>Remolcadores!L27+'Terminales Portuarios '!L32+Logística!L22</f>
        <v>22218.8840027482</v>
      </c>
      <c r="L39" s="10">
        <f>Remolcadores!M27+'Terminales Portuarios '!M32+Logística!M22</f>
        <v>86762.884002748193</v>
      </c>
      <c r="M39" s="8">
        <f>Remolcadores!N27+'Terminales Portuarios '!N32+Logística!N22</f>
        <v>22224.874801751703</v>
      </c>
      <c r="N39" s="8">
        <f>Remolcadores!O27+'Terminales Portuarios '!O32+Logística!O22</f>
        <v>22448.378449294694</v>
      </c>
    </row>
    <row r="40" spans="2:14"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</row>
    <row r="41" spans="2:14">
      <c r="B41" s="44" t="s">
        <v>201</v>
      </c>
      <c r="C41" s="194">
        <f>C38/C32</f>
        <v>0.21756976841930256</v>
      </c>
      <c r="D41" s="194">
        <f t="shared" ref="D41:N41" si="5">D38/D32</f>
        <v>0.22252781049503073</v>
      </c>
      <c r="E41" s="194">
        <f t="shared" si="5"/>
        <v>0.2499182991981081</v>
      </c>
      <c r="F41" s="194">
        <f t="shared" si="5"/>
        <v>0.24814108331374951</v>
      </c>
      <c r="G41" s="163">
        <f t="shared" si="5"/>
        <v>0.2350775391901273</v>
      </c>
      <c r="H41" s="194">
        <f t="shared" si="5"/>
        <v>0.27944261063208953</v>
      </c>
      <c r="I41" s="194">
        <f t="shared" si="5"/>
        <v>0.26612457081758739</v>
      </c>
      <c r="J41" s="194">
        <f t="shared" si="5"/>
        <v>0.28158362622069111</v>
      </c>
      <c r="K41" s="194">
        <f t="shared" si="5"/>
        <v>0.2561887975852456</v>
      </c>
      <c r="L41" s="163">
        <f t="shared" si="5"/>
        <v>0.27107660448477428</v>
      </c>
      <c r="M41" s="194">
        <f t="shared" si="5"/>
        <v>0.2996201503952553</v>
      </c>
      <c r="N41" s="194">
        <f t="shared" si="5"/>
        <v>0.29842864275320036</v>
      </c>
    </row>
    <row r="43" spans="2:14">
      <c r="B43" s="44" t="s">
        <v>203</v>
      </c>
    </row>
  </sheetData>
  <hyperlinks>
    <hyperlink ref="B2" location="SMSAAM!A1" display="INICIO"/>
  </hyperlinks>
  <pageMargins left="0.25" right="0.25" top="0.75" bottom="0.75" header="0.3" footer="0.3"/>
  <pageSetup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ColWidth="11.44140625" defaultRowHeight="14.4"/>
  <cols>
    <col min="1" max="1" width="5.6640625" style="1" customWidth="1"/>
    <col min="2" max="2" width="32.33203125" style="44" bestFit="1" customWidth="1"/>
    <col min="3" max="11" width="11.44140625" style="44" customWidth="1"/>
    <col min="12" max="16384" width="11.44140625" style="1"/>
  </cols>
  <sheetData>
    <row r="2" spans="1:12">
      <c r="B2" s="185" t="s">
        <v>179</v>
      </c>
      <c r="C2" s="64"/>
      <c r="D2" s="64"/>
      <c r="E2" s="64"/>
      <c r="F2" s="64"/>
      <c r="G2" s="64"/>
      <c r="H2" s="64"/>
      <c r="I2" s="64"/>
      <c r="J2" s="64"/>
      <c r="K2" s="64"/>
    </row>
    <row r="3" spans="1:12">
      <c r="C3" s="82"/>
      <c r="D3" s="82"/>
      <c r="E3" s="82"/>
      <c r="F3" s="82"/>
      <c r="G3" s="82"/>
      <c r="H3" s="82"/>
      <c r="I3" s="82"/>
      <c r="J3" s="82"/>
      <c r="K3" s="82"/>
    </row>
    <row r="4" spans="1:12" ht="38.1" customHeight="1">
      <c r="A4" s="183"/>
      <c r="B4" s="184" t="s">
        <v>183</v>
      </c>
      <c r="C4" s="151" t="s">
        <v>1</v>
      </c>
      <c r="D4" s="151" t="s">
        <v>2</v>
      </c>
      <c r="E4" s="151" t="s">
        <v>3</v>
      </c>
      <c r="F4" s="151" t="s">
        <v>4</v>
      </c>
      <c r="G4" s="151" t="s">
        <v>5</v>
      </c>
      <c r="H4" s="151" t="s">
        <v>6</v>
      </c>
      <c r="I4" s="151" t="s">
        <v>7</v>
      </c>
      <c r="J4" s="151" t="s">
        <v>8</v>
      </c>
      <c r="K4" s="151" t="s">
        <v>9</v>
      </c>
      <c r="L4" s="151" t="s">
        <v>197</v>
      </c>
    </row>
    <row r="5" spans="1:12" s="39" customFormat="1">
      <c r="B5" s="63"/>
      <c r="C5" s="83"/>
      <c r="D5" s="83"/>
      <c r="E5" s="83"/>
      <c r="F5" s="83"/>
      <c r="G5" s="83"/>
      <c r="H5" s="83"/>
      <c r="I5" s="83"/>
      <c r="J5" s="83"/>
      <c r="K5" s="83"/>
    </row>
    <row r="6" spans="1:12">
      <c r="B6" s="66" t="s">
        <v>93</v>
      </c>
      <c r="C6" s="84">
        <v>34853</v>
      </c>
      <c r="D6" s="84">
        <v>40515</v>
      </c>
      <c r="E6" s="84">
        <v>55482</v>
      </c>
      <c r="F6" s="85">
        <v>44915</v>
      </c>
      <c r="G6" s="84">
        <v>47077</v>
      </c>
      <c r="H6" s="84">
        <v>44469</v>
      </c>
      <c r="I6" s="84">
        <v>66008</v>
      </c>
      <c r="J6" s="86">
        <v>113380</v>
      </c>
      <c r="K6" s="87">
        <v>111376</v>
      </c>
      <c r="L6" s="87">
        <v>112897</v>
      </c>
    </row>
    <row r="7" spans="1:12">
      <c r="B7" s="66" t="s">
        <v>94</v>
      </c>
      <c r="C7" s="84">
        <v>169511</v>
      </c>
      <c r="D7" s="84">
        <v>173816</v>
      </c>
      <c r="E7" s="84">
        <v>154500</v>
      </c>
      <c r="F7" s="85">
        <v>158509</v>
      </c>
      <c r="G7" s="84">
        <v>163475</v>
      </c>
      <c r="H7" s="84">
        <v>152948</v>
      </c>
      <c r="I7" s="84">
        <v>145023</v>
      </c>
      <c r="J7" s="86">
        <v>146986</v>
      </c>
      <c r="K7" s="87">
        <v>164618</v>
      </c>
      <c r="L7" s="87">
        <v>145029</v>
      </c>
    </row>
    <row r="8" spans="1:12" ht="20.100000000000001" customHeight="1">
      <c r="B8" s="77" t="s">
        <v>95</v>
      </c>
      <c r="C8" s="88">
        <v>204364</v>
      </c>
      <c r="D8" s="88">
        <v>214331</v>
      </c>
      <c r="E8" s="88">
        <v>209982</v>
      </c>
      <c r="F8" s="89">
        <v>203424</v>
      </c>
      <c r="G8" s="88">
        <v>210552</v>
      </c>
      <c r="H8" s="88">
        <v>197417</v>
      </c>
      <c r="I8" s="88">
        <v>211031</v>
      </c>
      <c r="J8" s="89">
        <v>260366</v>
      </c>
      <c r="K8" s="90">
        <v>275994</v>
      </c>
      <c r="L8" s="90">
        <v>257926</v>
      </c>
    </row>
    <row r="9" spans="1:12">
      <c r="B9" s="66" t="s">
        <v>96</v>
      </c>
      <c r="C9" s="91">
        <v>511489</v>
      </c>
      <c r="D9" s="91">
        <v>517138</v>
      </c>
      <c r="E9" s="91">
        <v>496130</v>
      </c>
      <c r="F9" s="92">
        <v>487964</v>
      </c>
      <c r="G9" s="91">
        <v>481243</v>
      </c>
      <c r="H9" s="91">
        <v>493600</v>
      </c>
      <c r="I9" s="91">
        <v>484633</v>
      </c>
      <c r="J9" s="69">
        <v>476735</v>
      </c>
      <c r="K9" s="93">
        <v>497192</v>
      </c>
      <c r="L9" s="93">
        <v>500275</v>
      </c>
    </row>
    <row r="10" spans="1:12">
      <c r="B10" s="66" t="s">
        <v>97</v>
      </c>
      <c r="C10" s="94">
        <v>358914</v>
      </c>
      <c r="D10" s="94">
        <v>358464</v>
      </c>
      <c r="E10" s="94">
        <v>497877</v>
      </c>
      <c r="F10" s="92">
        <v>530840</v>
      </c>
      <c r="G10" s="94">
        <v>535304</v>
      </c>
      <c r="H10" s="94">
        <v>526372</v>
      </c>
      <c r="I10" s="94">
        <v>510341</v>
      </c>
      <c r="J10" s="69">
        <v>483701</v>
      </c>
      <c r="K10" s="95">
        <v>480671</v>
      </c>
      <c r="L10" s="95">
        <v>492195</v>
      </c>
    </row>
    <row r="11" spans="1:12" ht="20.100000000000001" customHeight="1">
      <c r="B11" s="77" t="s">
        <v>98</v>
      </c>
      <c r="C11" s="78">
        <v>870403</v>
      </c>
      <c r="D11" s="78">
        <v>875602</v>
      </c>
      <c r="E11" s="78">
        <v>994007</v>
      </c>
      <c r="F11" s="89">
        <v>1018804</v>
      </c>
      <c r="G11" s="78">
        <v>1016547</v>
      </c>
      <c r="H11" s="78">
        <v>1019972</v>
      </c>
      <c r="I11" s="78">
        <v>994974</v>
      </c>
      <c r="J11" s="89">
        <v>960436</v>
      </c>
      <c r="K11" s="79">
        <v>977863</v>
      </c>
      <c r="L11" s="79">
        <v>992470</v>
      </c>
    </row>
    <row r="12" spans="1:12" ht="20.100000000000001" customHeight="1">
      <c r="B12" s="77" t="s">
        <v>99</v>
      </c>
      <c r="C12" s="78">
        <v>1074767</v>
      </c>
      <c r="D12" s="78">
        <v>1089933</v>
      </c>
      <c r="E12" s="78">
        <v>1203989</v>
      </c>
      <c r="F12" s="89">
        <v>1222228</v>
      </c>
      <c r="G12" s="78">
        <v>1227099</v>
      </c>
      <c r="H12" s="78">
        <v>1217389</v>
      </c>
      <c r="I12" s="78">
        <v>1206005</v>
      </c>
      <c r="J12" s="89">
        <v>1220802</v>
      </c>
      <c r="K12" s="79">
        <v>1253857</v>
      </c>
      <c r="L12" s="79">
        <v>1250396</v>
      </c>
    </row>
    <row r="13" spans="1:12" s="3" customFormat="1">
      <c r="B13" s="158"/>
      <c r="C13" s="73"/>
      <c r="D13" s="73"/>
      <c r="E13" s="73"/>
      <c r="F13" s="73"/>
      <c r="G13" s="73"/>
      <c r="H13" s="73"/>
      <c r="I13" s="73"/>
      <c r="J13" s="159"/>
      <c r="K13" s="74"/>
    </row>
    <row r="14" spans="1:12">
      <c r="B14" s="66" t="s">
        <v>100</v>
      </c>
      <c r="C14" s="98">
        <v>45306</v>
      </c>
      <c r="D14" s="98">
        <v>51806</v>
      </c>
      <c r="E14" s="98">
        <v>33013</v>
      </c>
      <c r="F14" s="85">
        <v>44154</v>
      </c>
      <c r="G14" s="98">
        <v>41608</v>
      </c>
      <c r="H14" s="98">
        <v>37047</v>
      </c>
      <c r="I14" s="98">
        <v>33399</v>
      </c>
      <c r="J14" s="86">
        <v>57118</v>
      </c>
      <c r="K14" s="99">
        <v>67151</v>
      </c>
      <c r="L14" s="99">
        <v>67084</v>
      </c>
    </row>
    <row r="15" spans="1:12">
      <c r="B15" s="66" t="s">
        <v>101</v>
      </c>
      <c r="C15" s="98">
        <v>2245</v>
      </c>
      <c r="D15" s="98">
        <v>2255</v>
      </c>
      <c r="E15" s="98">
        <v>2264</v>
      </c>
      <c r="F15" s="85">
        <v>2273</v>
      </c>
      <c r="G15" s="98">
        <v>2283</v>
      </c>
      <c r="H15" s="98">
        <v>2293</v>
      </c>
      <c r="I15" s="98">
        <v>2302</v>
      </c>
      <c r="J15" s="86">
        <v>1912</v>
      </c>
      <c r="K15" s="99">
        <v>1908</v>
      </c>
      <c r="L15" s="99">
        <v>1819</v>
      </c>
    </row>
    <row r="16" spans="1:12">
      <c r="B16" s="66" t="s">
        <v>102</v>
      </c>
      <c r="C16" s="71">
        <v>108004</v>
      </c>
      <c r="D16" s="71">
        <v>77328</v>
      </c>
      <c r="E16" s="71">
        <v>85386</v>
      </c>
      <c r="F16" s="68">
        <v>93627</v>
      </c>
      <c r="G16" s="71">
        <v>109629</v>
      </c>
      <c r="H16" s="71">
        <v>74087</v>
      </c>
      <c r="I16" s="71">
        <v>76334</v>
      </c>
      <c r="J16" s="69">
        <v>84768</v>
      </c>
      <c r="K16" s="72">
        <v>97514</v>
      </c>
      <c r="L16" s="72">
        <v>60853</v>
      </c>
    </row>
    <row r="17" spans="2:12">
      <c r="B17" s="77" t="s">
        <v>103</v>
      </c>
      <c r="C17" s="100">
        <v>155555</v>
      </c>
      <c r="D17" s="100">
        <v>131389</v>
      </c>
      <c r="E17" s="100">
        <v>120663</v>
      </c>
      <c r="F17" s="101">
        <v>140054</v>
      </c>
      <c r="G17" s="100">
        <v>153520</v>
      </c>
      <c r="H17" s="100">
        <v>113427</v>
      </c>
      <c r="I17" s="100">
        <v>112035</v>
      </c>
      <c r="J17" s="89">
        <v>143798</v>
      </c>
      <c r="K17" s="102">
        <v>166573</v>
      </c>
      <c r="L17" s="102">
        <v>129756</v>
      </c>
    </row>
    <row r="18" spans="2:12">
      <c r="B18" s="66" t="s">
        <v>104</v>
      </c>
      <c r="C18" s="98">
        <v>147011</v>
      </c>
      <c r="D18" s="98">
        <v>180697</v>
      </c>
      <c r="E18" s="98">
        <v>157820</v>
      </c>
      <c r="F18" s="85">
        <v>146006</v>
      </c>
      <c r="G18" s="98">
        <v>144526</v>
      </c>
      <c r="H18" s="98">
        <v>177889</v>
      </c>
      <c r="I18" s="98">
        <v>174986</v>
      </c>
      <c r="J18" s="86">
        <v>154683</v>
      </c>
      <c r="K18" s="99">
        <v>154845</v>
      </c>
      <c r="L18" s="99">
        <v>184338</v>
      </c>
    </row>
    <row r="19" spans="2:12">
      <c r="B19" s="66" t="s">
        <v>101</v>
      </c>
      <c r="C19" s="98">
        <v>42760</v>
      </c>
      <c r="D19" s="98">
        <v>41784</v>
      </c>
      <c r="E19" s="98">
        <v>41108</v>
      </c>
      <c r="F19" s="85">
        <v>40151</v>
      </c>
      <c r="G19" s="98">
        <v>39515</v>
      </c>
      <c r="H19" s="98">
        <v>39017</v>
      </c>
      <c r="I19" s="98">
        <v>38452</v>
      </c>
      <c r="J19" s="86">
        <v>31763</v>
      </c>
      <c r="K19" s="99">
        <v>30631</v>
      </c>
      <c r="L19" s="99">
        <v>29070</v>
      </c>
    </row>
    <row r="20" spans="2:12" ht="20.100000000000001" customHeight="1">
      <c r="B20" s="66" t="s">
        <v>105</v>
      </c>
      <c r="C20" s="71">
        <v>50608</v>
      </c>
      <c r="D20" s="71">
        <v>47559</v>
      </c>
      <c r="E20" s="71">
        <v>66348</v>
      </c>
      <c r="F20" s="68">
        <v>63716</v>
      </c>
      <c r="G20" s="71">
        <v>67818</v>
      </c>
      <c r="H20" s="71">
        <v>60576</v>
      </c>
      <c r="I20" s="71">
        <v>58841</v>
      </c>
      <c r="J20" s="69">
        <v>61175</v>
      </c>
      <c r="K20" s="72">
        <v>67361</v>
      </c>
      <c r="L20" s="72">
        <v>62324</v>
      </c>
    </row>
    <row r="21" spans="2:12" s="11" customFormat="1" ht="9.9" customHeight="1">
      <c r="B21" s="77" t="s">
        <v>106</v>
      </c>
      <c r="C21" s="100">
        <v>240379</v>
      </c>
      <c r="D21" s="100">
        <v>270040</v>
      </c>
      <c r="E21" s="100">
        <v>265276</v>
      </c>
      <c r="F21" s="101">
        <v>249873</v>
      </c>
      <c r="G21" s="100">
        <v>251859</v>
      </c>
      <c r="H21" s="100">
        <v>277482</v>
      </c>
      <c r="I21" s="100">
        <v>272279</v>
      </c>
      <c r="J21" s="89">
        <v>247621</v>
      </c>
      <c r="K21" s="102">
        <v>252837</v>
      </c>
      <c r="L21" s="102">
        <v>275732</v>
      </c>
    </row>
    <row r="22" spans="2:12">
      <c r="B22" s="77" t="s">
        <v>107</v>
      </c>
      <c r="C22" s="78">
        <v>395934</v>
      </c>
      <c r="D22" s="78">
        <v>401429</v>
      </c>
      <c r="E22" s="78">
        <v>385939</v>
      </c>
      <c r="F22" s="89">
        <v>389927</v>
      </c>
      <c r="G22" s="78">
        <v>405379</v>
      </c>
      <c r="H22" s="78">
        <v>390909</v>
      </c>
      <c r="I22" s="78">
        <v>384314</v>
      </c>
      <c r="J22" s="89">
        <v>391419</v>
      </c>
      <c r="K22" s="79">
        <v>419410</v>
      </c>
      <c r="L22" s="79">
        <v>405488</v>
      </c>
    </row>
    <row r="23" spans="2:12" s="3" customFormat="1">
      <c r="B23" s="64"/>
      <c r="C23" s="156"/>
      <c r="D23" s="156"/>
      <c r="E23" s="156"/>
      <c r="F23" s="156"/>
      <c r="G23" s="156"/>
      <c r="H23" s="156"/>
      <c r="I23" s="156"/>
      <c r="J23" s="88"/>
      <c r="K23" s="157"/>
    </row>
    <row r="24" spans="2:12" ht="20.100000000000001" customHeight="1">
      <c r="B24" s="66" t="s">
        <v>108</v>
      </c>
      <c r="C24" s="71">
        <v>668142</v>
      </c>
      <c r="D24" s="71">
        <v>678519</v>
      </c>
      <c r="E24" s="71">
        <v>700567</v>
      </c>
      <c r="F24" s="68">
        <v>713952</v>
      </c>
      <c r="G24" s="71">
        <v>704237</v>
      </c>
      <c r="H24" s="71">
        <v>706843</v>
      </c>
      <c r="I24" s="71">
        <v>702695</v>
      </c>
      <c r="J24" s="69">
        <v>717239</v>
      </c>
      <c r="K24" s="72">
        <v>718765</v>
      </c>
      <c r="L24" s="72">
        <v>728947</v>
      </c>
    </row>
    <row r="25" spans="2:12" ht="20.100000000000001" customHeight="1">
      <c r="B25" s="66" t="s">
        <v>109</v>
      </c>
      <c r="C25" s="71">
        <v>10691</v>
      </c>
      <c r="D25" s="71">
        <v>9985</v>
      </c>
      <c r="E25" s="71">
        <v>117483</v>
      </c>
      <c r="F25" s="68">
        <v>118349</v>
      </c>
      <c r="G25" s="71">
        <v>117483</v>
      </c>
      <c r="H25" s="71">
        <v>119637</v>
      </c>
      <c r="I25" s="71">
        <v>118996</v>
      </c>
      <c r="J25" s="69">
        <v>112144</v>
      </c>
      <c r="K25" s="72">
        <v>115682</v>
      </c>
      <c r="L25" s="72">
        <v>115961</v>
      </c>
    </row>
    <row r="26" spans="2:12">
      <c r="B26" s="77" t="s">
        <v>110</v>
      </c>
      <c r="C26" s="78">
        <v>678833</v>
      </c>
      <c r="D26" s="78">
        <v>688504</v>
      </c>
      <c r="E26" s="78">
        <v>818050</v>
      </c>
      <c r="F26" s="89">
        <v>832301</v>
      </c>
      <c r="G26" s="78">
        <v>821720</v>
      </c>
      <c r="H26" s="78">
        <v>826480</v>
      </c>
      <c r="I26" s="78">
        <v>821691</v>
      </c>
      <c r="J26" s="89">
        <v>829383</v>
      </c>
      <c r="K26" s="79">
        <v>834447</v>
      </c>
      <c r="L26" s="79">
        <v>844908</v>
      </c>
    </row>
    <row r="27" spans="2:12">
      <c r="B27" s="77" t="s">
        <v>111</v>
      </c>
      <c r="C27" s="78">
        <v>1074767</v>
      </c>
      <c r="D27" s="78">
        <v>1089933</v>
      </c>
      <c r="E27" s="78">
        <v>1203989</v>
      </c>
      <c r="F27" s="89">
        <v>1222228</v>
      </c>
      <c r="G27" s="78">
        <v>1227099</v>
      </c>
      <c r="H27" s="78">
        <v>1217389</v>
      </c>
      <c r="I27" s="78">
        <v>1206005</v>
      </c>
      <c r="J27" s="89">
        <v>1220802</v>
      </c>
      <c r="K27" s="79">
        <v>1253857</v>
      </c>
      <c r="L27" s="79">
        <v>1250396</v>
      </c>
    </row>
    <row r="30" spans="2:12">
      <c r="C30" s="179"/>
      <c r="D30" s="179"/>
      <c r="E30" s="179"/>
      <c r="F30" s="179"/>
      <c r="G30" s="179"/>
      <c r="H30" s="179"/>
      <c r="I30" s="179"/>
      <c r="J30" s="179"/>
      <c r="K30" s="179"/>
      <c r="L30" s="179"/>
    </row>
    <row r="32" spans="2:12">
      <c r="C32" s="179"/>
      <c r="D32" s="179"/>
      <c r="E32" s="179"/>
      <c r="F32" s="179"/>
      <c r="G32" s="179"/>
      <c r="H32" s="179"/>
      <c r="I32" s="179"/>
      <c r="J32" s="179"/>
      <c r="K32" s="179"/>
      <c r="L32" s="179"/>
    </row>
    <row r="33" spans="3:12">
      <c r="C33" s="179"/>
      <c r="D33" s="179"/>
      <c r="E33" s="179"/>
      <c r="F33" s="179"/>
      <c r="G33" s="179"/>
      <c r="H33" s="179"/>
      <c r="I33" s="179"/>
      <c r="J33" s="179"/>
      <c r="K33" s="179"/>
      <c r="L33" s="179"/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9"/>
  <sheetViews>
    <sheetView showGridLines="0" zoomScale="85" zoomScaleNormal="85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ColWidth="11.44140625" defaultRowHeight="14.4"/>
  <cols>
    <col min="1" max="1" width="5.6640625" style="1" customWidth="1"/>
    <col min="2" max="2" width="33.109375" style="1" bestFit="1" customWidth="1"/>
    <col min="3" max="3" width="5.6640625" style="1" customWidth="1"/>
    <col min="4" max="5" width="11.44140625" style="18"/>
    <col min="6" max="9" width="11.44140625" style="18" customWidth="1"/>
    <col min="10" max="10" width="11.44140625" style="18"/>
    <col min="11" max="14" width="11.44140625" style="18" customWidth="1"/>
    <col min="15" max="15" width="11.44140625" style="44"/>
    <col min="16" max="16384" width="11.44140625" style="1"/>
  </cols>
  <sheetData>
    <row r="1" spans="2:15">
      <c r="B1" s="185" t="s">
        <v>179</v>
      </c>
      <c r="C1" s="47"/>
      <c r="D1" s="42" t="s">
        <v>1</v>
      </c>
      <c r="E1" s="42" t="s">
        <v>2</v>
      </c>
      <c r="F1" s="42" t="s">
        <v>3</v>
      </c>
      <c r="G1" s="42" t="s">
        <v>4</v>
      </c>
      <c r="H1" s="43">
        <v>2014</v>
      </c>
      <c r="I1" s="42" t="s">
        <v>5</v>
      </c>
      <c r="J1" s="42" t="s">
        <v>6</v>
      </c>
      <c r="K1" s="42" t="s">
        <v>7</v>
      </c>
      <c r="L1" s="42" t="s">
        <v>8</v>
      </c>
      <c r="M1" s="43">
        <v>2015</v>
      </c>
      <c r="N1" s="42" t="s">
        <v>9</v>
      </c>
      <c r="O1" s="42" t="s">
        <v>197</v>
      </c>
    </row>
    <row r="2" spans="2:15">
      <c r="B2" s="49" t="s">
        <v>160</v>
      </c>
      <c r="C2" s="49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5" ht="6.9" customHeight="1">
      <c r="B3" s="50"/>
      <c r="C3" s="5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5">
      <c r="B4" s="107" t="s">
        <v>140</v>
      </c>
      <c r="C4" s="161"/>
      <c r="D4" s="12">
        <v>17974.230100000001</v>
      </c>
      <c r="E4" s="12">
        <v>18644.335840000003</v>
      </c>
      <c r="F4" s="12">
        <v>34431.894610000993</v>
      </c>
      <c r="G4" s="12">
        <v>36007.225319999008</v>
      </c>
      <c r="H4" s="13">
        <f>SUM(D4:G4)</f>
        <v>107057.68587</v>
      </c>
      <c r="I4" s="12">
        <v>29987.76324377687</v>
      </c>
      <c r="J4" s="12">
        <v>28261.075956223129</v>
      </c>
      <c r="K4" s="12">
        <v>28426.711260000004</v>
      </c>
      <c r="L4" s="12">
        <v>27772.289329999996</v>
      </c>
      <c r="M4" s="13">
        <f>SUM(I4:L4)</f>
        <v>114447.83979</v>
      </c>
      <c r="N4" s="12">
        <v>26167.103259999971</v>
      </c>
      <c r="O4" s="12">
        <v>26980.07182000003</v>
      </c>
    </row>
    <row r="5" spans="2:15">
      <c r="B5" s="107" t="s">
        <v>188</v>
      </c>
      <c r="C5" s="161"/>
      <c r="D5" s="12">
        <v>17622.845110431899</v>
      </c>
      <c r="E5" s="12">
        <v>18117.819653753402</v>
      </c>
      <c r="F5" s="12">
        <v>17492.458207505188</v>
      </c>
      <c r="G5" s="12">
        <v>16818.879904845784</v>
      </c>
      <c r="H5" s="13">
        <f t="shared" ref="H5:H7" si="0">SUM(D5:G5)</f>
        <v>70052.00287653628</v>
      </c>
      <c r="I5" s="12">
        <v>13371.304765313365</v>
      </c>
      <c r="J5" s="12">
        <v>15195.963558548176</v>
      </c>
      <c r="K5" s="12">
        <v>15238.376741779171</v>
      </c>
      <c r="L5" s="12">
        <v>14296.827725656793</v>
      </c>
      <c r="M5" s="13">
        <f t="shared" ref="M5:M7" si="1">SUM(I5:L5)</f>
        <v>58102.472791297507</v>
      </c>
      <c r="N5" s="12">
        <v>13466.450200000001</v>
      </c>
      <c r="O5" s="12">
        <v>15390.065139999997</v>
      </c>
    </row>
    <row r="6" spans="2:15">
      <c r="B6" s="107" t="s">
        <v>189</v>
      </c>
      <c r="C6" s="161"/>
      <c r="D6" s="12">
        <v>4642.8124259743727</v>
      </c>
      <c r="E6" s="12">
        <v>4425.2563372226059</v>
      </c>
      <c r="F6" s="12">
        <v>4938.2089223909443</v>
      </c>
      <c r="G6" s="12">
        <v>6314.3749546087402</v>
      </c>
      <c r="H6" s="13">
        <f t="shared" si="0"/>
        <v>20320.652640196662</v>
      </c>
      <c r="I6" s="12">
        <v>6237.5493496780855</v>
      </c>
      <c r="J6" s="12">
        <v>5909.0749478571988</v>
      </c>
      <c r="K6" s="12">
        <v>6192.5314400945099</v>
      </c>
      <c r="L6" s="12">
        <v>5262.6147105127093</v>
      </c>
      <c r="M6" s="13">
        <f t="shared" si="1"/>
        <v>23601.770448142503</v>
      </c>
      <c r="N6" s="12">
        <v>4256.8261330108426</v>
      </c>
      <c r="O6" s="12">
        <v>4443.5509341956576</v>
      </c>
    </row>
    <row r="7" spans="2:15">
      <c r="B7" s="107" t="s">
        <v>190</v>
      </c>
      <c r="C7" s="161"/>
      <c r="D7" s="12">
        <v>10480.830091</v>
      </c>
      <c r="E7" s="12">
        <v>11393.987386000001</v>
      </c>
      <c r="F7" s="12">
        <v>11010.821252000002</v>
      </c>
      <c r="G7" s="12">
        <v>10352.800764999996</v>
      </c>
      <c r="H7" s="13">
        <f t="shared" si="0"/>
        <v>43238.439493999991</v>
      </c>
      <c r="I7" s="12">
        <v>10217.813026</v>
      </c>
      <c r="J7" s="12">
        <v>9918.6702399999995</v>
      </c>
      <c r="K7" s="12">
        <v>9475.96054</v>
      </c>
      <c r="L7" s="12">
        <v>10082.168898</v>
      </c>
      <c r="M7" s="13">
        <f t="shared" si="1"/>
        <v>39694.612703999999</v>
      </c>
      <c r="N7" s="12">
        <v>10699.129413999997</v>
      </c>
      <c r="O7" s="12">
        <v>10466.644534000001</v>
      </c>
    </row>
    <row r="8" spans="2:15">
      <c r="B8" s="107" t="s">
        <v>191</v>
      </c>
      <c r="C8" s="161"/>
      <c r="D8" s="14">
        <f t="shared" ref="D8:M8" si="2">D10-SUM(D4:D7)</f>
        <v>10514.662279185606</v>
      </c>
      <c r="E8" s="14">
        <f t="shared" si="2"/>
        <v>11114.470776432107</v>
      </c>
      <c r="F8" s="14">
        <f t="shared" si="2"/>
        <v>11037.367008102883</v>
      </c>
      <c r="G8" s="14">
        <f t="shared" si="2"/>
        <v>10228.719055546462</v>
      </c>
      <c r="H8" s="13">
        <f t="shared" si="2"/>
        <v>42895.219119267073</v>
      </c>
      <c r="I8" s="14">
        <f t="shared" si="2"/>
        <v>11276.569615231681</v>
      </c>
      <c r="J8" s="14">
        <f t="shared" si="2"/>
        <v>11232.215297371498</v>
      </c>
      <c r="K8" s="14">
        <f t="shared" si="2"/>
        <v>10946.420018126315</v>
      </c>
      <c r="L8" s="14">
        <f t="shared" si="2"/>
        <v>10644.099335830499</v>
      </c>
      <c r="M8" s="13">
        <f t="shared" si="2"/>
        <v>44099.304266559979</v>
      </c>
      <c r="N8" s="14">
        <f>N10-SUM(N4:N7)</f>
        <v>10934.490992989187</v>
      </c>
      <c r="O8" s="14">
        <f>O10-SUM(O4:O7)</f>
        <v>13268.667571804319</v>
      </c>
    </row>
    <row r="9" spans="2:15" s="3" customFormat="1" ht="6.9" customHeight="1">
      <c r="B9" s="46"/>
      <c r="C9" s="5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2:15" s="2" customFormat="1">
      <c r="B10" s="52" t="s">
        <v>0</v>
      </c>
      <c r="C10" s="16"/>
      <c r="D10" s="15">
        <f t="shared" ref="D10:N10" si="3">D20</f>
        <v>61235.380006591877</v>
      </c>
      <c r="E10" s="15">
        <f t="shared" si="3"/>
        <v>63695.869993408123</v>
      </c>
      <c r="F10" s="15">
        <f t="shared" si="3"/>
        <v>78910.75</v>
      </c>
      <c r="G10" s="15">
        <f t="shared" si="3"/>
        <v>79722</v>
      </c>
      <c r="H10" s="24">
        <f t="shared" si="3"/>
        <v>283564</v>
      </c>
      <c r="I10" s="15">
        <f t="shared" si="3"/>
        <v>71091</v>
      </c>
      <c r="J10" s="15">
        <f t="shared" si="3"/>
        <v>70517</v>
      </c>
      <c r="K10" s="15">
        <f t="shared" si="3"/>
        <v>70280</v>
      </c>
      <c r="L10" s="15">
        <f t="shared" si="3"/>
        <v>68058</v>
      </c>
      <c r="M10" s="24">
        <f t="shared" si="3"/>
        <v>279946</v>
      </c>
      <c r="N10" s="15">
        <f t="shared" si="3"/>
        <v>65524</v>
      </c>
      <c r="O10" s="15">
        <f t="shared" ref="O10" si="4">O20</f>
        <v>70549</v>
      </c>
    </row>
    <row r="11" spans="2:15" s="2" customFormat="1">
      <c r="B11" s="4"/>
      <c r="D11" s="15"/>
      <c r="E11" s="15"/>
      <c r="F11" s="15"/>
      <c r="G11" s="15"/>
      <c r="H11" s="16"/>
      <c r="I11" s="16"/>
      <c r="J11" s="16"/>
      <c r="K11" s="16"/>
      <c r="L11" s="15"/>
      <c r="M11" s="17"/>
      <c r="N11" s="15"/>
      <c r="O11" s="16"/>
    </row>
    <row r="12" spans="2:15">
      <c r="B12" s="7" t="s">
        <v>205</v>
      </c>
      <c r="D12" s="12"/>
      <c r="E12" s="12"/>
      <c r="F12" s="12"/>
      <c r="G12" s="12"/>
      <c r="I12" s="12"/>
      <c r="J12" s="12"/>
      <c r="K12" s="12"/>
      <c r="L12" s="12"/>
      <c r="M12" s="12"/>
    </row>
    <row r="13" spans="2:15">
      <c r="B13" s="7" t="s">
        <v>206</v>
      </c>
      <c r="D13" s="12"/>
      <c r="E13" s="12"/>
      <c r="F13" s="12"/>
      <c r="G13" s="12"/>
      <c r="L13" s="12"/>
      <c r="M13" s="12"/>
    </row>
    <row r="14" spans="2:15">
      <c r="B14" s="7" t="s">
        <v>207</v>
      </c>
    </row>
    <row r="15" spans="2:15">
      <c r="B15" s="7" t="s">
        <v>199</v>
      </c>
      <c r="D15" s="12"/>
      <c r="E15" s="12"/>
      <c r="F15" s="12"/>
      <c r="G15" s="12"/>
      <c r="H15" s="12"/>
      <c r="I15" s="12"/>
      <c r="J15" s="12"/>
      <c r="K15" s="12"/>
      <c r="L15" s="12"/>
    </row>
    <row r="16" spans="2:15">
      <c r="B16" s="7" t="s">
        <v>208</v>
      </c>
    </row>
    <row r="18" spans="2:15">
      <c r="B18" s="49" t="s">
        <v>159</v>
      </c>
      <c r="C18" s="49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</row>
    <row r="19" spans="2:15">
      <c r="B19" s="44"/>
      <c r="C19" s="4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2:15">
      <c r="B20" s="107" t="s">
        <v>25</v>
      </c>
      <c r="C20" s="10"/>
      <c r="D20" s="8">
        <f>D35+D49</f>
        <v>61235.380006591877</v>
      </c>
      <c r="E20" s="8">
        <f>E35+E49</f>
        <v>63695.869993408123</v>
      </c>
      <c r="F20" s="8">
        <f>F35+F49</f>
        <v>78910.75</v>
      </c>
      <c r="G20" s="8">
        <f>G35+G49</f>
        <v>79722</v>
      </c>
      <c r="H20" s="10">
        <f t="shared" ref="H20:N20" si="5">H35+H49</f>
        <v>283564</v>
      </c>
      <c r="I20" s="8">
        <f t="shared" si="5"/>
        <v>71091</v>
      </c>
      <c r="J20" s="8">
        <f t="shared" si="5"/>
        <v>70517</v>
      </c>
      <c r="K20" s="8">
        <f t="shared" si="5"/>
        <v>70280</v>
      </c>
      <c r="L20" s="8">
        <f t="shared" si="5"/>
        <v>68058</v>
      </c>
      <c r="M20" s="10">
        <f t="shared" si="5"/>
        <v>279946</v>
      </c>
      <c r="N20" s="8">
        <f t="shared" si="5"/>
        <v>65524</v>
      </c>
      <c r="O20" s="8">
        <f t="shared" ref="O20" si="6">O35+O49</f>
        <v>70549</v>
      </c>
    </row>
    <row r="21" spans="2:15">
      <c r="B21" s="107" t="s">
        <v>10</v>
      </c>
      <c r="C21" s="10"/>
      <c r="D21" s="8">
        <f>D36+D50</f>
        <v>-43513.10429945412</v>
      </c>
      <c r="E21" s="8">
        <f t="shared" ref="E21:E22" si="7">E36+E50</f>
        <v>-45820.056668369129</v>
      </c>
      <c r="F21" s="8">
        <f t="shared" ref="F21:I21" si="8">F36+F50</f>
        <v>-53027.606440115705</v>
      </c>
      <c r="G21" s="8">
        <f t="shared" si="8"/>
        <v>-54063.973230448908</v>
      </c>
      <c r="H21" s="10">
        <f t="shared" si="8"/>
        <v>-196424.74063838786</v>
      </c>
      <c r="I21" s="8">
        <f t="shared" si="8"/>
        <v>-48753.891857382187</v>
      </c>
      <c r="J21" s="8">
        <f t="shared" ref="J21:N21" si="9">J36+J50</f>
        <v>-44894.207639611122</v>
      </c>
      <c r="K21" s="8">
        <f t="shared" si="9"/>
        <v>-44906.855236794559</v>
      </c>
      <c r="L21" s="8">
        <f t="shared" si="9"/>
        <v>-45915.409196367917</v>
      </c>
      <c r="M21" s="10">
        <f t="shared" si="9"/>
        <v>-184470.36393015579</v>
      </c>
      <c r="N21" s="8">
        <f t="shared" si="9"/>
        <v>-43579.926165873891</v>
      </c>
      <c r="O21" s="8">
        <f t="shared" ref="O21" si="10">O36+O50</f>
        <v>-45724.897542832005</v>
      </c>
    </row>
    <row r="22" spans="2:15" s="2" customFormat="1">
      <c r="B22" s="162" t="s">
        <v>30</v>
      </c>
      <c r="C22" s="26"/>
      <c r="D22" s="25">
        <f>D37+D51</f>
        <v>17722.275707137756</v>
      </c>
      <c r="E22" s="25">
        <f t="shared" si="7"/>
        <v>17875.813325038998</v>
      </c>
      <c r="F22" s="25">
        <f t="shared" ref="F22:I22" si="11">F37+F51</f>
        <v>25883.143559884291</v>
      </c>
      <c r="G22" s="25">
        <f t="shared" si="11"/>
        <v>25658.026769551092</v>
      </c>
      <c r="H22" s="26">
        <f t="shared" si="11"/>
        <v>87139.259361612145</v>
      </c>
      <c r="I22" s="25">
        <f t="shared" si="11"/>
        <v>22337.108142617813</v>
      </c>
      <c r="J22" s="25">
        <f t="shared" ref="J22:N22" si="12">J37+J51</f>
        <v>25622.792360388881</v>
      </c>
      <c r="K22" s="25">
        <f t="shared" si="12"/>
        <v>25373.144763205441</v>
      </c>
      <c r="L22" s="25">
        <f t="shared" si="12"/>
        <v>22142.590803632083</v>
      </c>
      <c r="M22" s="26">
        <f t="shared" si="12"/>
        <v>95475.636069844215</v>
      </c>
      <c r="N22" s="25">
        <f t="shared" si="12"/>
        <v>21944.073834126109</v>
      </c>
      <c r="O22" s="25">
        <f t="shared" ref="O22" si="13">O37+O51</f>
        <v>24824.102457167995</v>
      </c>
    </row>
    <row r="23" spans="2:15">
      <c r="B23" s="107" t="s">
        <v>11</v>
      </c>
      <c r="C23" s="10"/>
      <c r="D23" s="8">
        <f>D38+D52</f>
        <v>-7472.6000316726222</v>
      </c>
      <c r="E23" s="8">
        <f t="shared" ref="E23:G24" si="14">E38+E52</f>
        <v>-10195.458968932278</v>
      </c>
      <c r="F23" s="8">
        <f t="shared" si="14"/>
        <v>-10476.412962305223</v>
      </c>
      <c r="G23" s="8">
        <f t="shared" si="14"/>
        <v>-10831.94354313045</v>
      </c>
      <c r="H23" s="10">
        <f t="shared" ref="H23:N23" si="15">H38+H52</f>
        <v>-38976.415506040576</v>
      </c>
      <c r="I23" s="8">
        <f t="shared" si="15"/>
        <v>-8356.7124508762208</v>
      </c>
      <c r="J23" s="8">
        <f t="shared" si="15"/>
        <v>-9520.2438590328948</v>
      </c>
      <c r="K23" s="8">
        <f t="shared" si="15"/>
        <v>-9036.31242751028</v>
      </c>
      <c r="L23" s="8">
        <f t="shared" si="15"/>
        <v>-10072.684515533168</v>
      </c>
      <c r="M23" s="10">
        <f t="shared" si="15"/>
        <v>-36985.95325295256</v>
      </c>
      <c r="N23" s="8">
        <f t="shared" si="15"/>
        <v>-8581.3364657193197</v>
      </c>
      <c r="O23" s="8">
        <f t="shared" ref="O23" si="16">O38+O52</f>
        <v>-8701.7297480622801</v>
      </c>
    </row>
    <row r="24" spans="2:15" s="2" customFormat="1">
      <c r="B24" s="162" t="s">
        <v>29</v>
      </c>
      <c r="C24" s="26"/>
      <c r="D24" s="25">
        <f>D39+D53</f>
        <v>10249.675675465132</v>
      </c>
      <c r="E24" s="25">
        <f t="shared" si="14"/>
        <v>7680.3543561067199</v>
      </c>
      <c r="F24" s="25">
        <f t="shared" si="14"/>
        <v>15406.730597579068</v>
      </c>
      <c r="G24" s="25">
        <f t="shared" si="14"/>
        <v>14826.08322642064</v>
      </c>
      <c r="H24" s="26">
        <f t="shared" ref="H24:N24" si="17">H39+H53</f>
        <v>48162.843855571562</v>
      </c>
      <c r="I24" s="25">
        <f t="shared" si="17"/>
        <v>13980.395691741594</v>
      </c>
      <c r="J24" s="25">
        <f t="shared" si="17"/>
        <v>16102.548501355986</v>
      </c>
      <c r="K24" s="25">
        <f t="shared" si="17"/>
        <v>16336.832335695161</v>
      </c>
      <c r="L24" s="25">
        <f t="shared" si="17"/>
        <v>12069.906288098917</v>
      </c>
      <c r="M24" s="26">
        <f>M39+M53</f>
        <v>58489.682816891655</v>
      </c>
      <c r="N24" s="25">
        <f t="shared" si="17"/>
        <v>13362.737368406788</v>
      </c>
      <c r="O24" s="25">
        <f t="shared" ref="O24" si="18">O39+O53</f>
        <v>16122.372709105714</v>
      </c>
    </row>
    <row r="25" spans="2:15">
      <c r="B25" s="44"/>
      <c r="C25" s="9"/>
      <c r="D25" s="8"/>
      <c r="E25" s="8"/>
      <c r="F25" s="8"/>
      <c r="G25" s="8"/>
      <c r="H25" s="10"/>
      <c r="I25" s="8"/>
      <c r="J25" s="8"/>
      <c r="K25" s="8"/>
      <c r="L25" s="8"/>
      <c r="M25" s="10"/>
      <c r="N25" s="8"/>
      <c r="O25" s="8"/>
    </row>
    <row r="26" spans="2:15">
      <c r="B26" s="44" t="s">
        <v>12</v>
      </c>
      <c r="C26" s="9"/>
      <c r="D26" s="8">
        <f>D41+D55</f>
        <v>18749.675675465132</v>
      </c>
      <c r="E26" s="8">
        <f t="shared" ref="E26:O26" si="19">E41+E55</f>
        <v>16502.35435610672</v>
      </c>
      <c r="F26" s="8">
        <f t="shared" si="19"/>
        <v>25221.730597579066</v>
      </c>
      <c r="G26" s="8">
        <f t="shared" si="19"/>
        <v>25313.08322642064</v>
      </c>
      <c r="H26" s="10">
        <f t="shared" si="19"/>
        <v>85786.843855571555</v>
      </c>
      <c r="I26" s="8">
        <f t="shared" si="19"/>
        <v>25015.395691741593</v>
      </c>
      <c r="J26" s="8">
        <f t="shared" si="19"/>
        <v>26739.548501355988</v>
      </c>
      <c r="K26" s="8">
        <f t="shared" si="19"/>
        <v>27160.832335695159</v>
      </c>
      <c r="L26" s="8">
        <f t="shared" si="19"/>
        <v>23578.968586700077</v>
      </c>
      <c r="M26" s="10">
        <f t="shared" si="19"/>
        <v>102494.74511549281</v>
      </c>
      <c r="N26" s="8">
        <f t="shared" si="19"/>
        <v>24468.091046932928</v>
      </c>
      <c r="O26" s="8">
        <f t="shared" si="19"/>
        <v>27539.432570008474</v>
      </c>
    </row>
    <row r="27" spans="2:15">
      <c r="B27" s="44" t="s">
        <v>180</v>
      </c>
      <c r="C27" s="9"/>
      <c r="D27" s="8">
        <f>D42+D56</f>
        <v>8500</v>
      </c>
      <c r="E27" s="8">
        <f t="shared" ref="E27:N27" si="20">E42+E56</f>
        <v>8822</v>
      </c>
      <c r="F27" s="8">
        <f t="shared" si="20"/>
        <v>9815</v>
      </c>
      <c r="G27" s="8">
        <f t="shared" si="20"/>
        <v>10487</v>
      </c>
      <c r="H27" s="10">
        <f t="shared" si="20"/>
        <v>37624</v>
      </c>
      <c r="I27" s="8">
        <f t="shared" si="20"/>
        <v>11035</v>
      </c>
      <c r="J27" s="8">
        <f t="shared" si="20"/>
        <v>10637</v>
      </c>
      <c r="K27" s="8">
        <f t="shared" si="20"/>
        <v>10824</v>
      </c>
      <c r="L27" s="8">
        <f t="shared" si="20"/>
        <v>11509.06229860116</v>
      </c>
      <c r="M27" s="10">
        <f t="shared" si="20"/>
        <v>44005.062298601159</v>
      </c>
      <c r="N27" s="8">
        <f t="shared" si="20"/>
        <v>11105.35367852614</v>
      </c>
      <c r="O27" s="8">
        <f t="shared" ref="O27" si="21">O42+O56</f>
        <v>11417.05986090276</v>
      </c>
    </row>
    <row r="28" spans="2:15">
      <c r="B28" s="44"/>
      <c r="C28" s="44"/>
      <c r="D28" s="19"/>
      <c r="E28" s="19"/>
      <c r="F28" s="19"/>
      <c r="G28" s="19"/>
      <c r="H28" s="20"/>
      <c r="I28" s="19"/>
      <c r="J28" s="19"/>
      <c r="K28" s="19"/>
      <c r="L28" s="19"/>
      <c r="M28" s="21"/>
      <c r="N28" s="6"/>
      <c r="O28" s="6"/>
    </row>
    <row r="29" spans="2:15">
      <c r="B29" s="44" t="s">
        <v>201</v>
      </c>
      <c r="C29" s="44"/>
      <c r="D29" s="22">
        <f t="shared" ref="D29:N29" si="22">D26/D20</f>
        <v>0.30619023958774755</v>
      </c>
      <c r="E29" s="22">
        <f t="shared" si="22"/>
        <v>0.2590804452127673</v>
      </c>
      <c r="F29" s="22">
        <f t="shared" si="22"/>
        <v>0.3196235062723275</v>
      </c>
      <c r="G29" s="22">
        <f t="shared" si="22"/>
        <v>0.31751691159806128</v>
      </c>
      <c r="H29" s="23">
        <f t="shared" si="22"/>
        <v>0.3025308002975397</v>
      </c>
      <c r="I29" s="22">
        <f t="shared" si="22"/>
        <v>0.35187851755836314</v>
      </c>
      <c r="J29" s="22">
        <f t="shared" si="22"/>
        <v>0.37919293931046399</v>
      </c>
      <c r="K29" s="22">
        <f t="shared" si="22"/>
        <v>0.3864660264043136</v>
      </c>
      <c r="L29" s="22">
        <f t="shared" si="22"/>
        <v>0.34645403312909689</v>
      </c>
      <c r="M29" s="23">
        <f t="shared" si="22"/>
        <v>0.36612327061466432</v>
      </c>
      <c r="N29" s="22">
        <f t="shared" si="22"/>
        <v>0.37342181562378562</v>
      </c>
      <c r="O29" s="22">
        <f t="shared" ref="O29" si="23">O26/O20</f>
        <v>0.3903589359170006</v>
      </c>
    </row>
    <row r="30" spans="2:15">
      <c r="B30" s="44" t="s">
        <v>161</v>
      </c>
    </row>
    <row r="33" spans="2:15">
      <c r="B33" s="49" t="s">
        <v>184</v>
      </c>
    </row>
    <row r="35" spans="2:15">
      <c r="B35" s="107" t="s">
        <v>25</v>
      </c>
      <c r="C35" s="10"/>
      <c r="D35" s="8">
        <v>53542</v>
      </c>
      <c r="E35" s="8">
        <v>56252</v>
      </c>
      <c r="F35" s="8">
        <v>53793</v>
      </c>
      <c r="G35" s="8">
        <v>53633</v>
      </c>
      <c r="H35" s="10">
        <v>217220</v>
      </c>
      <c r="I35" s="8">
        <v>48713</v>
      </c>
      <c r="J35" s="8">
        <v>46988</v>
      </c>
      <c r="K35" s="8">
        <v>46708</v>
      </c>
      <c r="L35" s="8">
        <v>46415</v>
      </c>
      <c r="M35" s="10">
        <v>188824</v>
      </c>
      <c r="N35" s="8">
        <v>45358</v>
      </c>
      <c r="O35" s="8">
        <v>48437</v>
      </c>
    </row>
    <row r="36" spans="2:15">
      <c r="B36" s="107" t="s">
        <v>10</v>
      </c>
      <c r="C36" s="10"/>
      <c r="D36" s="8">
        <v>-37825</v>
      </c>
      <c r="E36" s="8">
        <v>-40704</v>
      </c>
      <c r="F36" s="8">
        <v>-35247</v>
      </c>
      <c r="G36" s="8">
        <v>-37904</v>
      </c>
      <c r="H36" s="10">
        <v>-151680</v>
      </c>
      <c r="I36" s="8">
        <v>-34487</v>
      </c>
      <c r="J36" s="8">
        <v>-30904</v>
      </c>
      <c r="K36" s="8">
        <v>-31837</v>
      </c>
      <c r="L36" s="8">
        <v>-33635</v>
      </c>
      <c r="M36" s="10">
        <v>-130863</v>
      </c>
      <c r="N36" s="8">
        <v>-32108</v>
      </c>
      <c r="O36" s="8">
        <v>-32532</v>
      </c>
    </row>
    <row r="37" spans="2:15">
      <c r="B37" s="162" t="s">
        <v>30</v>
      </c>
      <c r="C37" s="26"/>
      <c r="D37" s="25">
        <f>D35+D36</f>
        <v>15717</v>
      </c>
      <c r="E37" s="25">
        <f t="shared" ref="E37:O37" si="24">E35+E36</f>
        <v>15548</v>
      </c>
      <c r="F37" s="25">
        <f t="shared" si="24"/>
        <v>18546</v>
      </c>
      <c r="G37" s="25">
        <f t="shared" si="24"/>
        <v>15729</v>
      </c>
      <c r="H37" s="26">
        <f t="shared" si="24"/>
        <v>65540</v>
      </c>
      <c r="I37" s="25">
        <f t="shared" si="24"/>
        <v>14226</v>
      </c>
      <c r="J37" s="25">
        <f t="shared" si="24"/>
        <v>16084</v>
      </c>
      <c r="K37" s="25">
        <f t="shared" si="24"/>
        <v>14871</v>
      </c>
      <c r="L37" s="25">
        <f t="shared" si="24"/>
        <v>12780</v>
      </c>
      <c r="M37" s="26">
        <f t="shared" si="24"/>
        <v>57961</v>
      </c>
      <c r="N37" s="25">
        <f t="shared" si="24"/>
        <v>13250</v>
      </c>
      <c r="O37" s="25">
        <f t="shared" si="24"/>
        <v>15905</v>
      </c>
    </row>
    <row r="38" spans="2:15">
      <c r="B38" s="107" t="s">
        <v>11</v>
      </c>
      <c r="C38" s="10"/>
      <c r="D38" s="8">
        <v>-6818</v>
      </c>
      <c r="E38" s="8">
        <v>-8401</v>
      </c>
      <c r="F38" s="8">
        <v>-7294</v>
      </c>
      <c r="G38" s="8">
        <v>-7966</v>
      </c>
      <c r="H38" s="10">
        <v>-30479</v>
      </c>
      <c r="I38" s="8">
        <v>-5952</v>
      </c>
      <c r="J38" s="8">
        <v>-6669</v>
      </c>
      <c r="K38" s="8">
        <v>-6674</v>
      </c>
      <c r="L38" s="8">
        <v>-7565</v>
      </c>
      <c r="M38" s="10">
        <v>-26860</v>
      </c>
      <c r="N38" s="8">
        <v>-6339</v>
      </c>
      <c r="O38" s="8">
        <v>-6477</v>
      </c>
    </row>
    <row r="39" spans="2:15">
      <c r="B39" s="162" t="s">
        <v>29</v>
      </c>
      <c r="C39" s="26"/>
      <c r="D39" s="25">
        <f t="shared" ref="D39:O39" si="25">D37+D38</f>
        <v>8899</v>
      </c>
      <c r="E39" s="25">
        <f t="shared" si="25"/>
        <v>7147</v>
      </c>
      <c r="F39" s="25">
        <f t="shared" si="25"/>
        <v>11252</v>
      </c>
      <c r="G39" s="25">
        <f t="shared" si="25"/>
        <v>7763</v>
      </c>
      <c r="H39" s="26">
        <f t="shared" si="25"/>
        <v>35061</v>
      </c>
      <c r="I39" s="25">
        <f t="shared" si="25"/>
        <v>8274</v>
      </c>
      <c r="J39" s="25">
        <f t="shared" si="25"/>
        <v>9415</v>
      </c>
      <c r="K39" s="25">
        <f t="shared" si="25"/>
        <v>8197</v>
      </c>
      <c r="L39" s="25">
        <f t="shared" si="25"/>
        <v>5215</v>
      </c>
      <c r="M39" s="26">
        <f t="shared" si="25"/>
        <v>31101</v>
      </c>
      <c r="N39" s="25">
        <f t="shared" si="25"/>
        <v>6911</v>
      </c>
      <c r="O39" s="25">
        <f t="shared" si="25"/>
        <v>9428</v>
      </c>
    </row>
    <row r="40" spans="2:15">
      <c r="B40" s="44"/>
      <c r="C40" s="9"/>
      <c r="D40" s="9"/>
      <c r="E40" s="9"/>
      <c r="F40" s="9"/>
      <c r="G40" s="9"/>
      <c r="H40" s="10"/>
      <c r="I40" s="9"/>
      <c r="J40" s="9"/>
      <c r="K40" s="9"/>
      <c r="L40" s="9"/>
      <c r="M40" s="10"/>
      <c r="N40" s="9"/>
    </row>
    <row r="41" spans="2:15">
      <c r="B41" s="44" t="s">
        <v>12</v>
      </c>
      <c r="C41" s="9"/>
      <c r="D41" s="9">
        <f t="shared" ref="D41:O41" si="26">D39+D42</f>
        <v>16690</v>
      </c>
      <c r="E41" s="9">
        <f t="shared" si="26"/>
        <v>15279</v>
      </c>
      <c r="F41" s="9">
        <f t="shared" si="26"/>
        <v>17869</v>
      </c>
      <c r="G41" s="9">
        <f t="shared" si="26"/>
        <v>15998</v>
      </c>
      <c r="H41" s="10">
        <f t="shared" si="26"/>
        <v>65836</v>
      </c>
      <c r="I41" s="9">
        <f t="shared" si="26"/>
        <v>15932</v>
      </c>
      <c r="J41" s="9">
        <f t="shared" si="26"/>
        <v>16891</v>
      </c>
      <c r="K41" s="9">
        <f t="shared" si="26"/>
        <v>16082</v>
      </c>
      <c r="L41" s="9">
        <f t="shared" si="26"/>
        <v>13525</v>
      </c>
      <c r="M41" s="10">
        <f t="shared" si="26"/>
        <v>62430</v>
      </c>
      <c r="N41" s="9">
        <f t="shared" si="26"/>
        <v>14811</v>
      </c>
      <c r="O41" s="9">
        <f t="shared" si="26"/>
        <v>17547</v>
      </c>
    </row>
    <row r="42" spans="2:15">
      <c r="B42" s="44" t="s">
        <v>180</v>
      </c>
      <c r="C42" s="9"/>
      <c r="D42" s="9">
        <v>7791</v>
      </c>
      <c r="E42" s="9">
        <v>8132</v>
      </c>
      <c r="F42" s="9">
        <v>6617</v>
      </c>
      <c r="G42" s="9">
        <v>8235</v>
      </c>
      <c r="H42" s="10">
        <v>30775</v>
      </c>
      <c r="I42" s="9">
        <v>7658</v>
      </c>
      <c r="J42" s="9">
        <v>7476</v>
      </c>
      <c r="K42" s="9">
        <v>7885</v>
      </c>
      <c r="L42" s="9">
        <v>8310</v>
      </c>
      <c r="M42" s="10">
        <v>31329</v>
      </c>
      <c r="N42" s="9">
        <v>7900</v>
      </c>
      <c r="O42" s="9">
        <v>8119</v>
      </c>
    </row>
    <row r="43" spans="2:15">
      <c r="B43" s="44"/>
      <c r="C43" s="44"/>
      <c r="D43" s="19"/>
      <c r="E43" s="19"/>
      <c r="F43" s="19"/>
      <c r="G43" s="19"/>
      <c r="H43" s="20"/>
      <c r="I43" s="19"/>
      <c r="J43" s="19"/>
      <c r="K43" s="19"/>
      <c r="L43" s="19"/>
      <c r="M43" s="21"/>
      <c r="N43" s="6"/>
    </row>
    <row r="44" spans="2:15">
      <c r="B44" s="44" t="s">
        <v>201</v>
      </c>
      <c r="C44" s="44"/>
      <c r="D44" s="22">
        <f t="shared" ref="D44:O44" si="27">D41/D35</f>
        <v>0.31171790370176683</v>
      </c>
      <c r="E44" s="22">
        <f t="shared" si="27"/>
        <v>0.27161700917300718</v>
      </c>
      <c r="F44" s="22">
        <f t="shared" si="27"/>
        <v>0.33218076701429555</v>
      </c>
      <c r="G44" s="22">
        <f t="shared" si="27"/>
        <v>0.29828650271288198</v>
      </c>
      <c r="H44" s="23">
        <f t="shared" si="27"/>
        <v>0.30308443053125861</v>
      </c>
      <c r="I44" s="22">
        <f t="shared" si="27"/>
        <v>0.32705848541457105</v>
      </c>
      <c r="J44" s="22">
        <f t="shared" si="27"/>
        <v>0.35947475951306718</v>
      </c>
      <c r="K44" s="22">
        <f t="shared" si="27"/>
        <v>0.34430932602552028</v>
      </c>
      <c r="L44" s="22">
        <f t="shared" si="27"/>
        <v>0.29139286868469244</v>
      </c>
      <c r="M44" s="23">
        <f t="shared" si="27"/>
        <v>0.33062534423590223</v>
      </c>
      <c r="N44" s="22">
        <f t="shared" si="27"/>
        <v>0.32653556153269542</v>
      </c>
      <c r="O44" s="22">
        <f t="shared" si="27"/>
        <v>0.36226438466461591</v>
      </c>
    </row>
    <row r="46" spans="2:15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2:15">
      <c r="B47" s="49" t="s">
        <v>185</v>
      </c>
    </row>
    <row r="49" spans="2:15">
      <c r="B49" s="107" t="s">
        <v>25</v>
      </c>
      <c r="C49" s="10"/>
      <c r="D49" s="8">
        <v>7693.380006591874</v>
      </c>
      <c r="E49" s="8">
        <v>7443.869993408126</v>
      </c>
      <c r="F49" s="8">
        <v>25117.75</v>
      </c>
      <c r="G49" s="8">
        <v>26089</v>
      </c>
      <c r="H49" s="10">
        <v>66344</v>
      </c>
      <c r="I49" s="8">
        <v>22378</v>
      </c>
      <c r="J49" s="8">
        <v>23529</v>
      </c>
      <c r="K49" s="8">
        <v>23572</v>
      </c>
      <c r="L49" s="8">
        <v>21643</v>
      </c>
      <c r="M49" s="10">
        <v>91122</v>
      </c>
      <c r="N49" s="8">
        <v>20166</v>
      </c>
      <c r="O49" s="8">
        <v>22112</v>
      </c>
    </row>
    <row r="50" spans="2:15">
      <c r="B50" s="107" t="s">
        <v>10</v>
      </c>
      <c r="C50" s="10"/>
      <c r="D50" s="8">
        <v>-5688.1042994541185</v>
      </c>
      <c r="E50" s="8">
        <v>-5116.0566683691277</v>
      </c>
      <c r="F50" s="8">
        <v>-17780.606440115709</v>
      </c>
      <c r="G50" s="8">
        <v>-16159.97323044891</v>
      </c>
      <c r="H50" s="10">
        <v>-44744.740638387862</v>
      </c>
      <c r="I50" s="8">
        <v>-14266.891857382185</v>
      </c>
      <c r="J50" s="8">
        <v>-13990.207639611119</v>
      </c>
      <c r="K50" s="8">
        <v>-13069.855236794559</v>
      </c>
      <c r="L50" s="8">
        <v>-12280.409196367915</v>
      </c>
      <c r="M50" s="10">
        <v>-53607.363930155778</v>
      </c>
      <c r="N50" s="8">
        <v>-11471.926165873892</v>
      </c>
      <c r="O50" s="8">
        <v>-13192.897542832006</v>
      </c>
    </row>
    <row r="51" spans="2:15">
      <c r="B51" s="162" t="s">
        <v>30</v>
      </c>
      <c r="C51" s="26"/>
      <c r="D51" s="25">
        <f>D49+D50</f>
        <v>2005.2757071377555</v>
      </c>
      <c r="E51" s="25">
        <f t="shared" ref="E51:O51" si="28">E49+E50</f>
        <v>2327.8133250389983</v>
      </c>
      <c r="F51" s="25">
        <f t="shared" si="28"/>
        <v>7337.1435598842909</v>
      </c>
      <c r="G51" s="25">
        <f t="shared" si="28"/>
        <v>9929.0267695510902</v>
      </c>
      <c r="H51" s="26">
        <f t="shared" si="28"/>
        <v>21599.259361612138</v>
      </c>
      <c r="I51" s="25">
        <f t="shared" si="28"/>
        <v>8111.1081426178152</v>
      </c>
      <c r="J51" s="25">
        <f t="shared" si="28"/>
        <v>9538.7923603888812</v>
      </c>
      <c r="K51" s="25">
        <f t="shared" si="28"/>
        <v>10502.144763205441</v>
      </c>
      <c r="L51" s="25">
        <f t="shared" si="28"/>
        <v>9362.5908036320852</v>
      </c>
      <c r="M51" s="26">
        <f t="shared" si="28"/>
        <v>37514.636069844222</v>
      </c>
      <c r="N51" s="25">
        <f t="shared" si="28"/>
        <v>8694.0738341261076</v>
      </c>
      <c r="O51" s="25">
        <f t="shared" si="28"/>
        <v>8919.1024571679936</v>
      </c>
    </row>
    <row r="52" spans="2:15">
      <c r="B52" s="107" t="s">
        <v>11</v>
      </c>
      <c r="C52" s="10"/>
      <c r="D52" s="8">
        <v>-654.60003167262209</v>
      </c>
      <c r="E52" s="8">
        <v>-1794.4589689322781</v>
      </c>
      <c r="F52" s="8">
        <v>-3182.4129623052231</v>
      </c>
      <c r="G52" s="8">
        <v>-2865.9435431304496</v>
      </c>
      <c r="H52" s="10">
        <v>-8497.4155060405737</v>
      </c>
      <c r="I52" s="8">
        <v>-2404.7124508762208</v>
      </c>
      <c r="J52" s="8">
        <v>-2851.2438590328952</v>
      </c>
      <c r="K52" s="8">
        <v>-2362.3124275102805</v>
      </c>
      <c r="L52" s="8">
        <v>-2507.6845155331689</v>
      </c>
      <c r="M52" s="10">
        <v>-10125.953252952564</v>
      </c>
      <c r="N52" s="8">
        <v>-2242.3364657193192</v>
      </c>
      <c r="O52" s="8">
        <v>-2224.7297480622806</v>
      </c>
    </row>
    <row r="53" spans="2:15">
      <c r="B53" s="162" t="s">
        <v>29</v>
      </c>
      <c r="C53" s="26"/>
      <c r="D53" s="25">
        <f t="shared" ref="D53:O53" si="29">D51+D52</f>
        <v>1350.6756754651333</v>
      </c>
      <c r="E53" s="25">
        <f t="shared" si="29"/>
        <v>533.35435610672016</v>
      </c>
      <c r="F53" s="25">
        <f t="shared" si="29"/>
        <v>4154.7305975790678</v>
      </c>
      <c r="G53" s="25">
        <f t="shared" si="29"/>
        <v>7063.0832264206401</v>
      </c>
      <c r="H53" s="26">
        <f t="shared" si="29"/>
        <v>13101.843855571564</v>
      </c>
      <c r="I53" s="25">
        <f t="shared" si="29"/>
        <v>5706.3956917415944</v>
      </c>
      <c r="J53" s="25">
        <f t="shared" si="29"/>
        <v>6687.5485013559864</v>
      </c>
      <c r="K53" s="25">
        <f t="shared" si="29"/>
        <v>8139.8323356951605</v>
      </c>
      <c r="L53" s="25">
        <f t="shared" si="29"/>
        <v>6854.9062880989168</v>
      </c>
      <c r="M53" s="26">
        <f t="shared" si="29"/>
        <v>27388.682816891658</v>
      </c>
      <c r="N53" s="25">
        <f t="shared" si="29"/>
        <v>6451.7373684067879</v>
      </c>
      <c r="O53" s="25">
        <f t="shared" si="29"/>
        <v>6694.3727091057135</v>
      </c>
    </row>
    <row r="54" spans="2:15">
      <c r="B54" s="44"/>
      <c r="C54" s="9"/>
      <c r="D54" s="9"/>
      <c r="E54" s="9"/>
      <c r="F54" s="9"/>
      <c r="G54" s="9"/>
      <c r="H54" s="10"/>
      <c r="I54" s="9"/>
      <c r="J54" s="9"/>
      <c r="K54" s="9"/>
      <c r="L54" s="9"/>
      <c r="M54" s="10"/>
      <c r="N54" s="9"/>
    </row>
    <row r="55" spans="2:15">
      <c r="B55" s="44" t="s">
        <v>12</v>
      </c>
      <c r="C55" s="9"/>
      <c r="D55" s="9">
        <f>D53+D56</f>
        <v>2059.6756754651333</v>
      </c>
      <c r="E55" s="9">
        <f t="shared" ref="E55:O55" si="30">E53+E56</f>
        <v>1223.3543561067202</v>
      </c>
      <c r="F55" s="9">
        <f t="shared" si="30"/>
        <v>7352.7305975790678</v>
      </c>
      <c r="G55" s="9">
        <f t="shared" si="30"/>
        <v>9315.0832264206401</v>
      </c>
      <c r="H55" s="10">
        <f t="shared" si="30"/>
        <v>19950.843855571562</v>
      </c>
      <c r="I55" s="9">
        <f t="shared" si="30"/>
        <v>9083.3956917415944</v>
      </c>
      <c r="J55" s="9">
        <f t="shared" si="30"/>
        <v>9848.5485013559864</v>
      </c>
      <c r="K55" s="9">
        <f t="shared" si="30"/>
        <v>11078.832335695161</v>
      </c>
      <c r="L55" s="9">
        <f t="shared" si="30"/>
        <v>10053.968586700077</v>
      </c>
      <c r="M55" s="10">
        <f t="shared" si="30"/>
        <v>40064.74511549282</v>
      </c>
      <c r="N55" s="9">
        <f t="shared" si="30"/>
        <v>9657.0910469329283</v>
      </c>
      <c r="O55" s="9">
        <f t="shared" si="30"/>
        <v>9992.4325700084737</v>
      </c>
    </row>
    <row r="56" spans="2:15">
      <c r="B56" s="44" t="s">
        <v>180</v>
      </c>
      <c r="C56" s="9"/>
      <c r="D56" s="9">
        <v>709</v>
      </c>
      <c r="E56" s="9">
        <v>690</v>
      </c>
      <c r="F56" s="9">
        <v>3198</v>
      </c>
      <c r="G56" s="9">
        <v>2252</v>
      </c>
      <c r="H56" s="10">
        <f t="shared" ref="H56" si="31">SUM(D56:G56)</f>
        <v>6849</v>
      </c>
      <c r="I56" s="9">
        <v>3377</v>
      </c>
      <c r="J56" s="9">
        <v>3161</v>
      </c>
      <c r="K56" s="9">
        <v>2939</v>
      </c>
      <c r="L56" s="9">
        <v>3199.0622986011599</v>
      </c>
      <c r="M56" s="10">
        <f t="shared" ref="M56" si="32">SUM(I56:L56)</f>
        <v>12676.06229860116</v>
      </c>
      <c r="N56" s="9">
        <v>3205.3536785261399</v>
      </c>
      <c r="O56" s="9">
        <v>3298.0598609027597</v>
      </c>
    </row>
    <row r="57" spans="2:15">
      <c r="B57" s="44"/>
      <c r="C57" s="44"/>
      <c r="D57" s="19"/>
      <c r="E57" s="19"/>
      <c r="F57" s="19"/>
      <c r="G57" s="19"/>
      <c r="H57" s="20"/>
      <c r="I57" s="19"/>
      <c r="J57" s="19"/>
      <c r="K57" s="19"/>
      <c r="L57" s="19"/>
      <c r="M57" s="21"/>
      <c r="N57" s="6"/>
    </row>
    <row r="58" spans="2:15">
      <c r="B58" s="44" t="s">
        <v>201</v>
      </c>
      <c r="C58" s="44"/>
      <c r="D58" s="22">
        <f t="shared" ref="D58:O58" si="33">D55/D49</f>
        <v>0.26772051734092861</v>
      </c>
      <c r="E58" s="22">
        <f t="shared" si="33"/>
        <v>0.16434386376845031</v>
      </c>
      <c r="F58" s="22">
        <f t="shared" si="33"/>
        <v>0.29273046342045239</v>
      </c>
      <c r="G58" s="22">
        <f t="shared" si="33"/>
        <v>0.3570502214121139</v>
      </c>
      <c r="H58" s="23">
        <f t="shared" si="33"/>
        <v>0.30071813360019839</v>
      </c>
      <c r="I58" s="22">
        <f t="shared" si="33"/>
        <v>0.40590739528740705</v>
      </c>
      <c r="J58" s="22">
        <f t="shared" si="33"/>
        <v>0.41857063629376456</v>
      </c>
      <c r="K58" s="22">
        <f t="shared" si="33"/>
        <v>0.46999967485555577</v>
      </c>
      <c r="L58" s="22">
        <f t="shared" si="33"/>
        <v>0.46453673643672677</v>
      </c>
      <c r="M58" s="23">
        <f t="shared" si="33"/>
        <v>0.43968245994921995</v>
      </c>
      <c r="N58" s="22">
        <f t="shared" si="33"/>
        <v>0.47887984959500784</v>
      </c>
      <c r="O58" s="22">
        <f t="shared" si="33"/>
        <v>0.45190089408504314</v>
      </c>
    </row>
    <row r="59" spans="2:15">
      <c r="B59" s="44" t="s">
        <v>186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4"/>
  <sheetViews>
    <sheetView showGridLines="0" zoomScale="85" zoomScaleNormal="85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ColWidth="11.44140625" defaultRowHeight="14.4"/>
  <cols>
    <col min="1" max="1" width="5.6640625" style="1" customWidth="1"/>
    <col min="2" max="2" width="26.109375" style="1" customWidth="1"/>
    <col min="3" max="3" width="5.6640625" style="1" customWidth="1"/>
    <col min="4" max="5" width="11.44140625" style="18"/>
    <col min="6" max="9" width="11.44140625" style="18" customWidth="1"/>
    <col min="10" max="10" width="11.44140625" style="18"/>
    <col min="11" max="14" width="11.44140625" style="18" customWidth="1"/>
    <col min="15" max="16384" width="11.44140625" style="1"/>
  </cols>
  <sheetData>
    <row r="1" spans="2:15">
      <c r="B1" s="185" t="s">
        <v>179</v>
      </c>
      <c r="C1" s="62"/>
      <c r="D1" s="56" t="s">
        <v>1</v>
      </c>
      <c r="E1" s="56" t="s">
        <v>2</v>
      </c>
      <c r="F1" s="56" t="s">
        <v>3</v>
      </c>
      <c r="G1" s="56" t="s">
        <v>4</v>
      </c>
      <c r="H1" s="57">
        <v>2014</v>
      </c>
      <c r="I1" s="56" t="s">
        <v>5</v>
      </c>
      <c r="J1" s="56" t="s">
        <v>6</v>
      </c>
      <c r="K1" s="56" t="s">
        <v>7</v>
      </c>
      <c r="L1" s="56" t="s">
        <v>8</v>
      </c>
      <c r="M1" s="57">
        <v>2015</v>
      </c>
      <c r="N1" s="56" t="s">
        <v>9</v>
      </c>
      <c r="O1" s="56" t="s">
        <v>197</v>
      </c>
    </row>
    <row r="2" spans="2:15">
      <c r="B2" s="49" t="s">
        <v>162</v>
      </c>
      <c r="C2" s="49"/>
      <c r="D2" s="58"/>
      <c r="E2" s="58"/>
      <c r="F2" s="58"/>
      <c r="G2" s="58"/>
      <c r="M2" s="58"/>
      <c r="N2" s="58"/>
    </row>
    <row r="3" spans="2:15" ht="6.9" customHeight="1">
      <c r="B3" s="50"/>
      <c r="C3" s="50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2:15">
      <c r="B4" s="107" t="s">
        <v>14</v>
      </c>
      <c r="C4" s="161"/>
      <c r="D4" s="12">
        <v>8675.4304599999996</v>
      </c>
      <c r="E4" s="12">
        <v>10232.819420000003</v>
      </c>
      <c r="F4" s="12">
        <v>10761.233949999996</v>
      </c>
      <c r="G4" s="12">
        <v>11232.973470000006</v>
      </c>
      <c r="H4" s="13">
        <f>SUM(D4:G4)</f>
        <v>40902.457300000002</v>
      </c>
      <c r="I4" s="12">
        <v>10767.386470000001</v>
      </c>
      <c r="J4" s="12">
        <v>8225.9616900000001</v>
      </c>
      <c r="K4" s="12">
        <v>13336.858810000002</v>
      </c>
      <c r="L4" s="12">
        <v>10688.701359999995</v>
      </c>
      <c r="M4" s="13">
        <f>SUM(I4:L4)</f>
        <v>43018.908329999998</v>
      </c>
      <c r="N4" s="12">
        <v>9294.2364899999993</v>
      </c>
      <c r="O4" s="12">
        <v>10066.224660000003</v>
      </c>
    </row>
    <row r="5" spans="2:15">
      <c r="B5" s="107" t="s">
        <v>15</v>
      </c>
      <c r="C5" s="161"/>
      <c r="D5" s="12">
        <v>2239.3562000000002</v>
      </c>
      <c r="E5" s="12">
        <v>2634.4764699999996</v>
      </c>
      <c r="F5" s="12">
        <v>2469.1310400000002</v>
      </c>
      <c r="G5" s="12">
        <v>2510.5750300000004</v>
      </c>
      <c r="H5" s="13">
        <f t="shared" ref="H5:H14" si="0">SUM(D5:G5)</f>
        <v>9853.53874</v>
      </c>
      <c r="I5" s="12">
        <v>1627.86241</v>
      </c>
      <c r="J5" s="12">
        <v>2228.30683</v>
      </c>
      <c r="K5" s="12">
        <v>2069.7014599999998</v>
      </c>
      <c r="L5" s="12">
        <v>2613.3266000000008</v>
      </c>
      <c r="M5" s="13">
        <f t="shared" ref="M5:M14" si="1">SUM(I5:L5)</f>
        <v>8539.1972999999998</v>
      </c>
      <c r="N5" s="12">
        <v>2365.15022</v>
      </c>
      <c r="O5" s="12">
        <v>2614.8280499999996</v>
      </c>
    </row>
    <row r="6" spans="2:15">
      <c r="B6" s="107" t="s">
        <v>16</v>
      </c>
      <c r="C6" s="161"/>
      <c r="D6" s="12">
        <v>9859.4362700000001</v>
      </c>
      <c r="E6" s="12">
        <v>10616.814399999999</v>
      </c>
      <c r="F6" s="12">
        <v>13145.587030000001</v>
      </c>
      <c r="G6" s="12">
        <v>13679.819370000001</v>
      </c>
      <c r="H6" s="13">
        <f t="shared" si="0"/>
        <v>47301.657070000001</v>
      </c>
      <c r="I6" s="12">
        <v>13606.454149999998</v>
      </c>
      <c r="J6" s="12">
        <v>13370.502850000001</v>
      </c>
      <c r="K6" s="12">
        <v>11762.372369999997</v>
      </c>
      <c r="L6" s="12">
        <v>6085.2694600000013</v>
      </c>
      <c r="M6" s="13">
        <f t="shared" si="1"/>
        <v>44824.598829999995</v>
      </c>
      <c r="N6" s="12">
        <v>6553.29475</v>
      </c>
      <c r="O6" s="12">
        <v>7809.5265600000012</v>
      </c>
    </row>
    <row r="7" spans="2:15">
      <c r="B7" s="107" t="s">
        <v>17</v>
      </c>
      <c r="C7" s="161"/>
      <c r="D7" s="12">
        <v>6732.3478800000003</v>
      </c>
      <c r="E7" s="12">
        <v>7566.8963800000001</v>
      </c>
      <c r="F7" s="12">
        <v>7526.208819999998</v>
      </c>
      <c r="G7" s="12">
        <v>7019.912620000001</v>
      </c>
      <c r="H7" s="13">
        <f t="shared" si="0"/>
        <v>28845.365700000002</v>
      </c>
      <c r="I7" s="12">
        <v>7525.0964699999995</v>
      </c>
      <c r="J7" s="12">
        <v>6898.0880699999998</v>
      </c>
      <c r="K7" s="12">
        <v>7051.2080900000001</v>
      </c>
      <c r="L7" s="12">
        <v>7501.1449900000025</v>
      </c>
      <c r="M7" s="13">
        <f t="shared" si="1"/>
        <v>28975.537620000003</v>
      </c>
      <c r="N7" s="12">
        <v>7143.0921600000001</v>
      </c>
      <c r="O7" s="12">
        <v>6703.0800199999994</v>
      </c>
    </row>
    <row r="8" spans="2:15">
      <c r="B8" s="107" t="s">
        <v>18</v>
      </c>
      <c r="C8" s="161"/>
      <c r="D8" s="12">
        <v>11441.397170000002</v>
      </c>
      <c r="E8" s="12">
        <v>13521.201215707519</v>
      </c>
      <c r="F8" s="12">
        <v>11187.613559292487</v>
      </c>
      <c r="G8" s="12">
        <v>11675.222919999995</v>
      </c>
      <c r="H8" s="13">
        <f t="shared" si="0"/>
        <v>47825.434864999996</v>
      </c>
      <c r="I8" s="12">
        <v>13768.198155000002</v>
      </c>
      <c r="J8" s="12">
        <v>13291.054630000002</v>
      </c>
      <c r="K8" s="12">
        <v>12605.225705000006</v>
      </c>
      <c r="L8" s="12">
        <v>12715.877949999987</v>
      </c>
      <c r="M8" s="13">
        <f t="shared" si="1"/>
        <v>52380.356439999996</v>
      </c>
      <c r="N8" s="12">
        <v>14024.957780000001</v>
      </c>
      <c r="O8" s="12">
        <v>13151.270924999997</v>
      </c>
    </row>
    <row r="9" spans="2:15">
      <c r="B9" s="107" t="s">
        <v>19</v>
      </c>
      <c r="C9" s="161"/>
      <c r="D9" s="12">
        <v>7787.1346599999997</v>
      </c>
      <c r="E9" s="12">
        <v>8785.9474900000005</v>
      </c>
      <c r="F9" s="12">
        <v>8721.427744999999</v>
      </c>
      <c r="G9" s="12">
        <v>8866.294464999999</v>
      </c>
      <c r="H9" s="13">
        <f t="shared" si="0"/>
        <v>34160.804360000002</v>
      </c>
      <c r="I9" s="12">
        <v>8855.2135199999993</v>
      </c>
      <c r="J9" s="12">
        <v>8365.2815949999949</v>
      </c>
      <c r="K9" s="12">
        <v>8237.3695100000059</v>
      </c>
      <c r="L9" s="12">
        <v>7538.3377549999987</v>
      </c>
      <c r="M9" s="13">
        <f t="shared" si="1"/>
        <v>32996.202380000002</v>
      </c>
      <c r="N9" s="12">
        <v>8287.1139950000015</v>
      </c>
      <c r="O9" s="12">
        <v>8479.5273449999968</v>
      </c>
    </row>
    <row r="10" spans="2:15">
      <c r="B10" s="107" t="s">
        <v>20</v>
      </c>
      <c r="C10" s="161"/>
      <c r="D10" s="12">
        <v>3379.1926149982787</v>
      </c>
      <c r="E10" s="12">
        <v>3681.5236605000018</v>
      </c>
      <c r="F10" s="12">
        <v>3452.0547704999931</v>
      </c>
      <c r="G10" s="12">
        <v>3399.6778410000093</v>
      </c>
      <c r="H10" s="13">
        <f t="shared" si="0"/>
        <v>13912.448886998283</v>
      </c>
      <c r="I10" s="12">
        <v>3812.2602769999994</v>
      </c>
      <c r="J10" s="12">
        <v>2995.4177434999983</v>
      </c>
      <c r="K10" s="12">
        <v>2532.6429870000102</v>
      </c>
      <c r="L10" s="12">
        <v>4262.1796909999975</v>
      </c>
      <c r="M10" s="13">
        <f t="shared" si="1"/>
        <v>13602.500698500005</v>
      </c>
      <c r="N10" s="12">
        <v>4142.9087630000004</v>
      </c>
      <c r="O10" s="12">
        <v>4049.0044559999997</v>
      </c>
    </row>
    <row r="11" spans="2:15">
      <c r="B11" s="107" t="s">
        <v>21</v>
      </c>
      <c r="C11" s="161"/>
      <c r="D11" s="12">
        <v>1825.3134689999999</v>
      </c>
      <c r="E11" s="12">
        <v>1773.6399869999968</v>
      </c>
      <c r="F11" s="12">
        <v>1909.2001319999561</v>
      </c>
      <c r="G11" s="12">
        <v>1884.6567585001205</v>
      </c>
      <c r="H11" s="13">
        <f t="shared" si="0"/>
        <v>7392.8103465000731</v>
      </c>
      <c r="I11" s="12">
        <v>1759.9555215</v>
      </c>
      <c r="J11" s="12">
        <v>1772.9010809999995</v>
      </c>
      <c r="K11" s="12">
        <v>2185.7590799999998</v>
      </c>
      <c r="L11" s="12">
        <v>1995.1880175000019</v>
      </c>
      <c r="M11" s="13">
        <f t="shared" si="1"/>
        <v>7713.8037000000022</v>
      </c>
      <c r="N11" s="12">
        <v>1792.6419554999995</v>
      </c>
      <c r="O11" s="12">
        <v>1831.2262095000003</v>
      </c>
    </row>
    <row r="12" spans="2:15">
      <c r="B12" s="107" t="s">
        <v>22</v>
      </c>
      <c r="C12" s="161"/>
      <c r="D12" s="12">
        <v>948.34500000000003</v>
      </c>
      <c r="E12" s="12">
        <v>872.70849999999996</v>
      </c>
      <c r="F12" s="12">
        <v>1148.877</v>
      </c>
      <c r="G12" s="12">
        <v>763.10249999999996</v>
      </c>
      <c r="H12" s="13">
        <f t="shared" si="0"/>
        <v>3733.0329999999999</v>
      </c>
      <c r="I12" s="12">
        <v>434.69549999999998</v>
      </c>
      <c r="J12" s="12">
        <v>1495.1569999999999</v>
      </c>
      <c r="K12" s="12">
        <v>1391.1890000000001</v>
      </c>
      <c r="L12" s="12">
        <v>1465.5205000000001</v>
      </c>
      <c r="M12" s="13">
        <f t="shared" si="1"/>
        <v>4786.5619999999999</v>
      </c>
      <c r="N12" s="12">
        <v>1535.0705</v>
      </c>
      <c r="O12" s="12">
        <v>2144.5309999999999</v>
      </c>
    </row>
    <row r="13" spans="2:15">
      <c r="B13" s="107" t="s">
        <v>90</v>
      </c>
      <c r="C13" s="161"/>
      <c r="D13" s="12"/>
      <c r="E13" s="12"/>
      <c r="F13" s="12"/>
      <c r="G13" s="12"/>
      <c r="H13" s="13">
        <f t="shared" si="0"/>
        <v>0</v>
      </c>
      <c r="I13" s="12"/>
      <c r="J13" s="12"/>
      <c r="K13" s="12"/>
      <c r="L13" s="12">
        <v>6776.7882175000004</v>
      </c>
      <c r="M13" s="13">
        <f t="shared" si="1"/>
        <v>6776.7882175000004</v>
      </c>
      <c r="N13" s="12">
        <v>8045.0163499999999</v>
      </c>
      <c r="O13" s="12">
        <v>8898.5753325000023</v>
      </c>
    </row>
    <row r="14" spans="2:15">
      <c r="B14" s="107" t="s">
        <v>32</v>
      </c>
      <c r="C14" s="161"/>
      <c r="D14" s="12">
        <v>61.026949846490069</v>
      </c>
      <c r="E14" s="12">
        <v>57.155579048551651</v>
      </c>
      <c r="F14" s="12">
        <v>69.275381852623383</v>
      </c>
      <c r="G14" s="12">
        <v>60.3233224818756</v>
      </c>
      <c r="H14" s="13">
        <f t="shared" si="0"/>
        <v>247.7812332295407</v>
      </c>
      <c r="I14" s="12">
        <v>95.169588755999996</v>
      </c>
      <c r="J14" s="12">
        <v>153.74431593851011</v>
      </c>
      <c r="K14" s="12">
        <v>94.606290643375132</v>
      </c>
      <c r="L14" s="12">
        <v>95.799040114130889</v>
      </c>
      <c r="M14" s="13">
        <f t="shared" si="1"/>
        <v>439.31923545201613</v>
      </c>
      <c r="N14" s="12">
        <v>150.31949588995275</v>
      </c>
      <c r="O14" s="12">
        <v>203.99199356984724</v>
      </c>
    </row>
    <row r="15" spans="2:15">
      <c r="B15" s="107" t="s">
        <v>220</v>
      </c>
      <c r="C15" s="163"/>
      <c r="D15" s="12">
        <f>D17-SUM(D4:D14)</f>
        <v>0.42919000000983942</v>
      </c>
      <c r="E15" s="12">
        <f t="shared" ref="E15:G15" si="2">E17-SUM(E4:E14)</f>
        <v>-1.0029661008520634</v>
      </c>
      <c r="F15" s="12">
        <f t="shared" si="2"/>
        <v>-0.19942864504992031</v>
      </c>
      <c r="G15" s="12">
        <f t="shared" si="2"/>
        <v>0.44170301799022127</v>
      </c>
      <c r="H15" s="13">
        <f>H17-SUM(H4:H14)</f>
        <v>-0.33150172789464705</v>
      </c>
      <c r="I15" s="12">
        <f t="shared" ref="I15" si="3">I17-SUM(I4:I14)</f>
        <v>54.707937744002265</v>
      </c>
      <c r="J15" s="12">
        <f>J17-SUM(J4:J14)</f>
        <v>-54.415805438497046</v>
      </c>
      <c r="K15" s="12">
        <f>K17-SUM(K4:K14)</f>
        <v>6.6697356603981461E-2</v>
      </c>
      <c r="L15" s="12">
        <f t="shared" ref="L15" si="4">L17-SUM(L4:L14)</f>
        <v>595.86641888588929</v>
      </c>
      <c r="M15" s="13">
        <f>M17-SUM(M4:M14)</f>
        <v>596.22524854799849</v>
      </c>
      <c r="N15" s="12">
        <f t="shared" ref="N15:O15" si="5">N17-SUM(N4:N14)</f>
        <v>522.19754061003914</v>
      </c>
      <c r="O15" s="12">
        <f t="shared" si="5"/>
        <v>678.21344843016414</v>
      </c>
    </row>
    <row r="16" spans="2:15" s="3" customFormat="1" ht="6.9" customHeight="1">
      <c r="B16" s="46"/>
      <c r="C16" s="5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2:15" s="2" customFormat="1">
      <c r="B17" s="52" t="s">
        <v>0</v>
      </c>
      <c r="C17" s="16"/>
      <c r="D17" s="15">
        <f>D25</f>
        <v>52949.409863844776</v>
      </c>
      <c r="E17" s="15">
        <f t="shared" ref="E17:N17" si="6">E25</f>
        <v>59742.180136155221</v>
      </c>
      <c r="F17" s="15">
        <f t="shared" si="6"/>
        <v>60390.41</v>
      </c>
      <c r="G17" s="15">
        <f t="shared" si="6"/>
        <v>61093</v>
      </c>
      <c r="H17" s="24">
        <f t="shared" si="6"/>
        <v>234175</v>
      </c>
      <c r="I17" s="15">
        <f t="shared" si="6"/>
        <v>62307</v>
      </c>
      <c r="J17" s="15">
        <f t="shared" si="6"/>
        <v>58742</v>
      </c>
      <c r="K17" s="15">
        <f t="shared" si="6"/>
        <v>61267</v>
      </c>
      <c r="L17" s="15">
        <f t="shared" si="6"/>
        <v>62334</v>
      </c>
      <c r="M17" s="24">
        <f t="shared" si="6"/>
        <v>244650</v>
      </c>
      <c r="N17" s="15">
        <f t="shared" si="6"/>
        <v>63856</v>
      </c>
      <c r="O17" s="15">
        <f>O25</f>
        <v>66630</v>
      </c>
    </row>
    <row r="18" spans="2:15" s="2" customFormat="1">
      <c r="B18" s="52"/>
      <c r="C18" s="16"/>
      <c r="D18" s="15"/>
      <c r="E18" s="15"/>
      <c r="F18" s="15"/>
      <c r="G18" s="15"/>
      <c r="H18" s="17"/>
      <c r="I18" s="17"/>
      <c r="J18" s="17"/>
      <c r="K18" s="17"/>
      <c r="L18" s="17"/>
      <c r="M18" s="17"/>
      <c r="N18" s="17"/>
    </row>
    <row r="19" spans="2:15" s="2" customFormat="1">
      <c r="B19" s="38" t="s">
        <v>209</v>
      </c>
      <c r="D19" s="15"/>
      <c r="E19" s="15"/>
      <c r="F19" s="15"/>
      <c r="G19" s="15"/>
      <c r="H19" s="59"/>
      <c r="I19" s="59"/>
      <c r="J19" s="59"/>
      <c r="K19" s="59"/>
      <c r="L19" s="59"/>
      <c r="M19" s="59"/>
      <c r="N19" s="59"/>
      <c r="O19" s="199"/>
    </row>
    <row r="20" spans="2:15" s="2" customFormat="1">
      <c r="B20" s="38" t="s">
        <v>221</v>
      </c>
      <c r="D20" s="15"/>
      <c r="E20" s="15"/>
      <c r="F20" s="15"/>
      <c r="G20" s="15"/>
      <c r="H20" s="17"/>
      <c r="I20" s="59"/>
      <c r="J20" s="59"/>
      <c r="K20" s="59"/>
      <c r="L20" s="59"/>
      <c r="M20" s="59"/>
      <c r="N20" s="17"/>
    </row>
    <row r="21" spans="2:15" s="2" customFormat="1">
      <c r="B21" s="4"/>
      <c r="D21" s="15"/>
      <c r="E21" s="15"/>
      <c r="F21" s="15"/>
      <c r="G21" s="15"/>
      <c r="H21" s="17"/>
      <c r="I21" s="17"/>
      <c r="J21" s="17"/>
      <c r="K21" s="17"/>
      <c r="L21" s="17"/>
      <c r="M21" s="17"/>
      <c r="N21" s="17"/>
    </row>
    <row r="22" spans="2:15" s="2" customFormat="1">
      <c r="B22" s="4"/>
      <c r="D22" s="15"/>
      <c r="E22" s="15"/>
      <c r="F22" s="15"/>
      <c r="G22" s="15"/>
      <c r="H22" s="17"/>
      <c r="I22" s="17"/>
      <c r="J22" s="17"/>
      <c r="K22" s="17"/>
      <c r="L22" s="17"/>
      <c r="M22" s="17"/>
      <c r="N22" s="17"/>
    </row>
    <row r="23" spans="2:15">
      <c r="B23" s="49" t="s">
        <v>159</v>
      </c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</row>
    <row r="25" spans="2:15">
      <c r="B25" s="107" t="s">
        <v>25</v>
      </c>
      <c r="C25" s="107"/>
      <c r="D25" s="8">
        <f>D40+D54</f>
        <v>52949.409863844776</v>
      </c>
      <c r="E25" s="8">
        <f t="shared" ref="E25:N25" si="7">E40+E54</f>
        <v>59742.180136155221</v>
      </c>
      <c r="F25" s="8">
        <f t="shared" si="7"/>
        <v>60390.41</v>
      </c>
      <c r="G25" s="8">
        <f t="shared" si="7"/>
        <v>61093</v>
      </c>
      <c r="H25" s="10">
        <f t="shared" si="7"/>
        <v>234175</v>
      </c>
      <c r="I25" s="8">
        <f t="shared" si="7"/>
        <v>62307</v>
      </c>
      <c r="J25" s="8">
        <f t="shared" si="7"/>
        <v>58742</v>
      </c>
      <c r="K25" s="8">
        <f t="shared" si="7"/>
        <v>61267</v>
      </c>
      <c r="L25" s="8">
        <f t="shared" si="7"/>
        <v>62334</v>
      </c>
      <c r="M25" s="10">
        <f t="shared" si="7"/>
        <v>244650</v>
      </c>
      <c r="N25" s="8">
        <f t="shared" si="7"/>
        <v>63856</v>
      </c>
      <c r="O25" s="8">
        <f t="shared" ref="O25" si="8">O40+O54</f>
        <v>66630</v>
      </c>
    </row>
    <row r="26" spans="2:15">
      <c r="B26" s="107" t="s">
        <v>10</v>
      </c>
      <c r="C26" s="107"/>
      <c r="D26" s="8">
        <f>D41+D55</f>
        <v>-42066.826827739504</v>
      </c>
      <c r="E26" s="8">
        <f t="shared" ref="E26:N29" si="9">E41+E55</f>
        <v>-42292.525424880761</v>
      </c>
      <c r="F26" s="8">
        <f t="shared" si="9"/>
        <v>-41776.652490430846</v>
      </c>
      <c r="G26" s="8">
        <f t="shared" si="9"/>
        <v>-42307.910909203943</v>
      </c>
      <c r="H26" s="10">
        <f t="shared" si="9"/>
        <v>-168443.91565225506</v>
      </c>
      <c r="I26" s="8">
        <f t="shared" si="9"/>
        <v>-42036.454671902815</v>
      </c>
      <c r="J26" s="8">
        <f t="shared" si="9"/>
        <v>-42385.83335199135</v>
      </c>
      <c r="K26" s="8">
        <f t="shared" si="9"/>
        <v>-45924.423512105292</v>
      </c>
      <c r="L26" s="8">
        <f t="shared" si="9"/>
        <v>-42471.109756632999</v>
      </c>
      <c r="M26" s="10">
        <f t="shared" si="9"/>
        <v>-172817.82129263246</v>
      </c>
      <c r="N26" s="8">
        <f t="shared" si="9"/>
        <v>-44126.688422878593</v>
      </c>
      <c r="O26" s="8">
        <f t="shared" ref="O26" si="10">O41+O55</f>
        <v>-46004.644250702404</v>
      </c>
    </row>
    <row r="27" spans="2:15" s="2" customFormat="1">
      <c r="B27" s="162" t="s">
        <v>30</v>
      </c>
      <c r="C27" s="162"/>
      <c r="D27" s="25">
        <f>D42+D56</f>
        <v>10882.583036105269</v>
      </c>
      <c r="E27" s="25">
        <f t="shared" si="9"/>
        <v>17449.654711274463</v>
      </c>
      <c r="F27" s="25">
        <f t="shared" si="9"/>
        <v>18613.757509569157</v>
      </c>
      <c r="G27" s="25">
        <f t="shared" si="9"/>
        <v>18785.089090796053</v>
      </c>
      <c r="H27" s="26">
        <f t="shared" si="9"/>
        <v>65731.084347744938</v>
      </c>
      <c r="I27" s="25">
        <f t="shared" si="9"/>
        <v>20270.545328097181</v>
      </c>
      <c r="J27" s="25">
        <f t="shared" si="9"/>
        <v>16356.16664800865</v>
      </c>
      <c r="K27" s="25">
        <f t="shared" si="9"/>
        <v>15342.576487894708</v>
      </c>
      <c r="L27" s="25">
        <f t="shared" si="9"/>
        <v>19862.890243367001</v>
      </c>
      <c r="M27" s="26">
        <f t="shared" si="9"/>
        <v>71832.178707367537</v>
      </c>
      <c r="N27" s="25">
        <f t="shared" si="9"/>
        <v>19729.311577121407</v>
      </c>
      <c r="O27" s="25">
        <f t="shared" ref="O27" si="11">O42+O56</f>
        <v>20625.355749297596</v>
      </c>
    </row>
    <row r="28" spans="2:15">
      <c r="B28" s="107" t="s">
        <v>11</v>
      </c>
      <c r="C28" s="107"/>
      <c r="D28" s="8">
        <f>D43+D57</f>
        <v>-6339.6182942023888</v>
      </c>
      <c r="E28" s="8">
        <f t="shared" si="9"/>
        <v>-6250.3181230566897</v>
      </c>
      <c r="F28" s="8">
        <f t="shared" si="9"/>
        <v>-7170.1624088867175</v>
      </c>
      <c r="G28" s="8">
        <f t="shared" si="9"/>
        <v>-8133.5079115653743</v>
      </c>
      <c r="H28" s="10">
        <f t="shared" si="9"/>
        <v>-27893.606737711169</v>
      </c>
      <c r="I28" s="8">
        <f t="shared" si="9"/>
        <v>-7082.9905319008139</v>
      </c>
      <c r="J28" s="8">
        <f t="shared" si="9"/>
        <v>-7319.6066284031476</v>
      </c>
      <c r="K28" s="8">
        <f t="shared" si="9"/>
        <v>-6047.0399154158849</v>
      </c>
      <c r="L28" s="8">
        <f t="shared" si="9"/>
        <v>-7982.3898868615361</v>
      </c>
      <c r="M28" s="10">
        <f t="shared" si="9"/>
        <v>-28432.026962581382</v>
      </c>
      <c r="N28" s="8">
        <f t="shared" si="9"/>
        <v>-6362.9579370757274</v>
      </c>
      <c r="O28" s="8">
        <f t="shared" ref="O28" si="12">O43+O57</f>
        <v>-6471.697143572972</v>
      </c>
    </row>
    <row r="29" spans="2:15" s="2" customFormat="1">
      <c r="B29" s="162" t="s">
        <v>29</v>
      </c>
      <c r="C29" s="162"/>
      <c r="D29" s="25">
        <f>D44+D58</f>
        <v>4542.9647419028797</v>
      </c>
      <c r="E29" s="25">
        <f t="shared" si="9"/>
        <v>11199.336588217773</v>
      </c>
      <c r="F29" s="25">
        <f t="shared" si="9"/>
        <v>11443.59510068244</v>
      </c>
      <c r="G29" s="25">
        <f t="shared" si="9"/>
        <v>10651.581179230678</v>
      </c>
      <c r="H29" s="26">
        <f t="shared" si="9"/>
        <v>37837.477610033769</v>
      </c>
      <c r="I29" s="25">
        <f t="shared" si="9"/>
        <v>13187.554796196368</v>
      </c>
      <c r="J29" s="25">
        <f t="shared" si="9"/>
        <v>9036.560019605502</v>
      </c>
      <c r="K29" s="25">
        <f t="shared" si="9"/>
        <v>9295.5365724788244</v>
      </c>
      <c r="L29" s="25">
        <f t="shared" si="9"/>
        <v>11880.500356505465</v>
      </c>
      <c r="M29" s="26">
        <f t="shared" si="9"/>
        <v>43400.151744786155</v>
      </c>
      <c r="N29" s="25">
        <f t="shared" si="9"/>
        <v>13366.35364004568</v>
      </c>
      <c r="O29" s="25">
        <f t="shared" ref="O29" si="13">O44+O58</f>
        <v>14153.658605724624</v>
      </c>
    </row>
    <row r="30" spans="2:15">
      <c r="B30" s="44"/>
      <c r="C30" s="44"/>
      <c r="D30" s="54"/>
      <c r="E30" s="54"/>
      <c r="F30" s="54"/>
      <c r="G30" s="54"/>
      <c r="H30" s="53"/>
      <c r="I30" s="54"/>
      <c r="J30" s="54"/>
      <c r="K30" s="54"/>
      <c r="L30" s="54"/>
      <c r="M30" s="53"/>
      <c r="N30" s="54"/>
      <c r="O30" s="54"/>
    </row>
    <row r="31" spans="2:15">
      <c r="B31" s="44" t="s">
        <v>12</v>
      </c>
      <c r="C31" s="44"/>
      <c r="D31" s="8">
        <f>D46+D60</f>
        <v>10532.964741902881</v>
      </c>
      <c r="E31" s="8">
        <f t="shared" ref="E31:O31" si="14">E46+E60</f>
        <v>17276.336588217775</v>
      </c>
      <c r="F31" s="8">
        <f t="shared" si="14"/>
        <v>17706.59510068244</v>
      </c>
      <c r="G31" s="8">
        <f t="shared" si="14"/>
        <v>17067.581179230678</v>
      </c>
      <c r="H31" s="10">
        <f t="shared" si="14"/>
        <v>62583.477610033769</v>
      </c>
      <c r="I31" s="8">
        <f t="shared" si="14"/>
        <v>19779.554796196368</v>
      </c>
      <c r="J31" s="8">
        <f t="shared" si="14"/>
        <v>16400.560019605502</v>
      </c>
      <c r="K31" s="8">
        <f t="shared" si="14"/>
        <v>15748.536572478824</v>
      </c>
      <c r="L31" s="8">
        <f t="shared" si="14"/>
        <v>19540.095273121759</v>
      </c>
      <c r="M31" s="10">
        <f t="shared" si="14"/>
        <v>71468.746661402445</v>
      </c>
      <c r="N31" s="8">
        <f t="shared" si="14"/>
        <v>21890.022820184182</v>
      </c>
      <c r="O31" s="8">
        <f t="shared" si="14"/>
        <v>22727.333144168522</v>
      </c>
    </row>
    <row r="32" spans="2:15">
      <c r="B32" s="44" t="s">
        <v>180</v>
      </c>
      <c r="C32" s="44"/>
      <c r="D32" s="8">
        <f>D47+D61</f>
        <v>5990</v>
      </c>
      <c r="E32" s="8">
        <f>E47+E61</f>
        <v>6077</v>
      </c>
      <c r="F32" s="8">
        <f>F47+F61</f>
        <v>6263</v>
      </c>
      <c r="G32" s="8">
        <f t="shared" ref="G32:N32" si="15">G47+G61</f>
        <v>6416</v>
      </c>
      <c r="H32" s="10">
        <f t="shared" si="15"/>
        <v>24746</v>
      </c>
      <c r="I32" s="8">
        <f t="shared" si="15"/>
        <v>6592</v>
      </c>
      <c r="J32" s="8">
        <f t="shared" si="15"/>
        <v>7364</v>
      </c>
      <c r="K32" s="8">
        <f t="shared" si="15"/>
        <v>6453</v>
      </c>
      <c r="L32" s="8">
        <f t="shared" si="15"/>
        <v>7659.5949166162936</v>
      </c>
      <c r="M32" s="10">
        <f t="shared" si="15"/>
        <v>28068.594916616294</v>
      </c>
      <c r="N32" s="8">
        <f t="shared" si="15"/>
        <v>8523.6691801385005</v>
      </c>
      <c r="O32" s="8">
        <f t="shared" ref="O32" si="16">O47+O61</f>
        <v>8573.6745384438982</v>
      </c>
    </row>
    <row r="33" spans="2:15">
      <c r="B33" s="44"/>
      <c r="C33" s="44"/>
      <c r="D33" s="60"/>
      <c r="E33" s="60"/>
      <c r="F33" s="60"/>
      <c r="G33" s="60"/>
      <c r="H33" s="61"/>
      <c r="I33" s="60"/>
      <c r="J33" s="60"/>
      <c r="K33" s="60"/>
      <c r="L33" s="60"/>
      <c r="M33" s="61"/>
      <c r="N33" s="60"/>
      <c r="O33" s="60"/>
    </row>
    <row r="34" spans="2:15">
      <c r="B34" s="44" t="s">
        <v>201</v>
      </c>
      <c r="C34" s="44"/>
      <c r="D34" s="22">
        <f t="shared" ref="D34:N34" si="17">D31/D25</f>
        <v>0.19892506392399023</v>
      </c>
      <c r="E34" s="22">
        <f t="shared" si="17"/>
        <v>0.28918155562525832</v>
      </c>
      <c r="F34" s="22">
        <f t="shared" si="17"/>
        <v>0.29320210113960876</v>
      </c>
      <c r="G34" s="22">
        <f t="shared" si="17"/>
        <v>0.27937048727727692</v>
      </c>
      <c r="H34" s="23">
        <f t="shared" si="17"/>
        <v>0.26725089189722973</v>
      </c>
      <c r="I34" s="22">
        <f t="shared" si="17"/>
        <v>0.31745317213469382</v>
      </c>
      <c r="J34" s="22">
        <f t="shared" si="17"/>
        <v>0.27919648666380958</v>
      </c>
      <c r="K34" s="22">
        <f t="shared" si="17"/>
        <v>0.25704762061923753</v>
      </c>
      <c r="L34" s="22">
        <f t="shared" si="17"/>
        <v>0.3134741116103853</v>
      </c>
      <c r="M34" s="23">
        <f t="shared" si="17"/>
        <v>0.29212649360883891</v>
      </c>
      <c r="N34" s="22">
        <f t="shared" si="17"/>
        <v>0.34280291311989763</v>
      </c>
      <c r="O34" s="22">
        <f t="shared" ref="O34" si="18">O31/O25</f>
        <v>0.34109760084299146</v>
      </c>
    </row>
    <row r="35" spans="2:15" s="11" customFormat="1">
      <c r="B35" s="44" t="s">
        <v>161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spans="2:15" s="11" customFormat="1"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7" spans="2:15" s="11" customFormat="1"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</row>
    <row r="38" spans="2:15" s="11" customFormat="1">
      <c r="B38" s="49" t="s">
        <v>184</v>
      </c>
      <c r="C38" s="1"/>
      <c r="D38" s="186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40" spans="2:15">
      <c r="B40" s="107" t="s">
        <v>25</v>
      </c>
      <c r="C40" s="10"/>
      <c r="D40" s="8">
        <v>27507</v>
      </c>
      <c r="E40" s="8">
        <v>31050</v>
      </c>
      <c r="F40" s="8">
        <v>33902</v>
      </c>
      <c r="G40" s="8">
        <v>34444</v>
      </c>
      <c r="H40" s="10">
        <v>126903</v>
      </c>
      <c r="I40" s="8">
        <v>33527</v>
      </c>
      <c r="J40" s="8">
        <v>30723</v>
      </c>
      <c r="K40" s="8">
        <v>34220</v>
      </c>
      <c r="L40" s="8">
        <v>26888</v>
      </c>
      <c r="M40" s="10">
        <v>125358</v>
      </c>
      <c r="N40" s="8">
        <v>25356</v>
      </c>
      <c r="O40" s="8">
        <v>27193</v>
      </c>
    </row>
    <row r="41" spans="2:15">
      <c r="B41" s="107" t="s">
        <v>10</v>
      </c>
      <c r="C41" s="10"/>
      <c r="D41" s="8">
        <v>-20036</v>
      </c>
      <c r="E41" s="8">
        <v>-21754</v>
      </c>
      <c r="F41" s="8">
        <v>-22059</v>
      </c>
      <c r="G41" s="8">
        <v>-21655</v>
      </c>
      <c r="H41" s="10">
        <v>-85504</v>
      </c>
      <c r="I41" s="8">
        <v>-21721</v>
      </c>
      <c r="J41" s="8">
        <v>-21387</v>
      </c>
      <c r="K41" s="8">
        <v>-24284</v>
      </c>
      <c r="L41" s="8">
        <v>-18339</v>
      </c>
      <c r="M41" s="10">
        <v>-85731</v>
      </c>
      <c r="N41" s="8">
        <v>-18209</v>
      </c>
      <c r="O41" s="8">
        <v>-18667</v>
      </c>
    </row>
    <row r="42" spans="2:15">
      <c r="B42" s="162" t="s">
        <v>30</v>
      </c>
      <c r="C42" s="26"/>
      <c r="D42" s="25">
        <v>7471</v>
      </c>
      <c r="E42" s="25">
        <f>E40+E41</f>
        <v>9296</v>
      </c>
      <c r="F42" s="25">
        <f t="shared" ref="F42:O42" si="19">F40+F41</f>
        <v>11843</v>
      </c>
      <c r="G42" s="25">
        <f t="shared" si="19"/>
        <v>12789</v>
      </c>
      <c r="H42" s="26">
        <f t="shared" si="19"/>
        <v>41399</v>
      </c>
      <c r="I42" s="25">
        <f t="shared" si="19"/>
        <v>11806</v>
      </c>
      <c r="J42" s="25">
        <f t="shared" si="19"/>
        <v>9336</v>
      </c>
      <c r="K42" s="25">
        <f t="shared" si="19"/>
        <v>9936</v>
      </c>
      <c r="L42" s="25">
        <f t="shared" si="19"/>
        <v>8549</v>
      </c>
      <c r="M42" s="26">
        <f t="shared" si="19"/>
        <v>39627</v>
      </c>
      <c r="N42" s="25">
        <f t="shared" si="19"/>
        <v>7147</v>
      </c>
      <c r="O42" s="25">
        <f t="shared" si="19"/>
        <v>8526</v>
      </c>
    </row>
    <row r="43" spans="2:15">
      <c r="B43" s="107" t="s">
        <v>11</v>
      </c>
      <c r="C43" s="10"/>
      <c r="D43" s="8">
        <v>-4576</v>
      </c>
      <c r="E43" s="8">
        <v>-4488</v>
      </c>
      <c r="F43" s="8">
        <v>-5383</v>
      </c>
      <c r="G43" s="8">
        <v>-6270</v>
      </c>
      <c r="H43" s="10">
        <v>-20717</v>
      </c>
      <c r="I43" s="8">
        <v>-5461</v>
      </c>
      <c r="J43" s="8">
        <v>-5666</v>
      </c>
      <c r="K43" s="8">
        <v>-4368</v>
      </c>
      <c r="L43" s="8">
        <v>-6241</v>
      </c>
      <c r="M43" s="10">
        <v>-21736</v>
      </c>
      <c r="N43" s="8">
        <v>-4542</v>
      </c>
      <c r="O43" s="8">
        <v>-4478</v>
      </c>
    </row>
    <row r="44" spans="2:15">
      <c r="B44" s="162" t="s">
        <v>29</v>
      </c>
      <c r="C44" s="26"/>
      <c r="D44" s="25">
        <v>2895</v>
      </c>
      <c r="E44" s="25">
        <f t="shared" ref="E44:O44" si="20">E42+E43</f>
        <v>4808</v>
      </c>
      <c r="F44" s="25">
        <f t="shared" si="20"/>
        <v>6460</v>
      </c>
      <c r="G44" s="25">
        <f t="shared" si="20"/>
        <v>6519</v>
      </c>
      <c r="H44" s="26">
        <f t="shared" si="20"/>
        <v>20682</v>
      </c>
      <c r="I44" s="25">
        <f t="shared" si="20"/>
        <v>6345</v>
      </c>
      <c r="J44" s="25">
        <f t="shared" si="20"/>
        <v>3670</v>
      </c>
      <c r="K44" s="25">
        <f t="shared" si="20"/>
        <v>5568</v>
      </c>
      <c r="L44" s="25">
        <f t="shared" si="20"/>
        <v>2308</v>
      </c>
      <c r="M44" s="26">
        <f t="shared" si="20"/>
        <v>17891</v>
      </c>
      <c r="N44" s="25">
        <f t="shared" si="20"/>
        <v>2605</v>
      </c>
      <c r="O44" s="25">
        <f t="shared" si="20"/>
        <v>4048</v>
      </c>
    </row>
    <row r="45" spans="2:15">
      <c r="B45" s="44"/>
      <c r="C45" s="9"/>
      <c r="D45" s="9"/>
      <c r="E45" s="9"/>
      <c r="F45" s="9"/>
      <c r="G45" s="9"/>
      <c r="H45" s="10"/>
      <c r="I45" s="9"/>
      <c r="J45" s="9"/>
      <c r="K45" s="9"/>
      <c r="L45" s="9"/>
      <c r="M45" s="10"/>
      <c r="N45" s="9"/>
      <c r="O45" s="9"/>
    </row>
    <row r="46" spans="2:15">
      <c r="B46" s="44" t="s">
        <v>12</v>
      </c>
      <c r="C46" s="9"/>
      <c r="D46" s="9">
        <f t="shared" ref="D46" si="21">D44+D47</f>
        <v>5322</v>
      </c>
      <c r="E46" s="9">
        <f>E44+E47</f>
        <v>7374</v>
      </c>
      <c r="F46" s="9">
        <f t="shared" ref="F46:O46" si="22">F44+F47</f>
        <v>9061</v>
      </c>
      <c r="G46" s="9">
        <f t="shared" si="22"/>
        <v>9321</v>
      </c>
      <c r="H46" s="10">
        <f t="shared" si="22"/>
        <v>31078</v>
      </c>
      <c r="I46" s="9">
        <f t="shared" si="22"/>
        <v>9006</v>
      </c>
      <c r="J46" s="9">
        <f t="shared" si="22"/>
        <v>6511</v>
      </c>
      <c r="K46" s="9">
        <f t="shared" si="22"/>
        <v>8562</v>
      </c>
      <c r="L46" s="9">
        <f t="shared" si="22"/>
        <v>5423</v>
      </c>
      <c r="M46" s="10">
        <f t="shared" si="22"/>
        <v>29502</v>
      </c>
      <c r="N46" s="9">
        <f t="shared" si="22"/>
        <v>5652</v>
      </c>
      <c r="O46" s="9">
        <f t="shared" si="22"/>
        <v>6962</v>
      </c>
    </row>
    <row r="47" spans="2:15">
      <c r="B47" s="44" t="s">
        <v>180</v>
      </c>
      <c r="C47" s="9"/>
      <c r="D47" s="9">
        <v>2427</v>
      </c>
      <c r="E47" s="9">
        <v>2566</v>
      </c>
      <c r="F47" s="9">
        <v>2601</v>
      </c>
      <c r="G47" s="9">
        <v>2802</v>
      </c>
      <c r="H47" s="10">
        <v>10396</v>
      </c>
      <c r="I47" s="9">
        <v>2661</v>
      </c>
      <c r="J47" s="9">
        <v>2841</v>
      </c>
      <c r="K47" s="9">
        <v>2994</v>
      </c>
      <c r="L47" s="9">
        <v>3115</v>
      </c>
      <c r="M47" s="10">
        <v>11611</v>
      </c>
      <c r="N47" s="9">
        <v>3047</v>
      </c>
      <c r="O47" s="9">
        <v>2914</v>
      </c>
    </row>
    <row r="48" spans="2:15">
      <c r="B48" s="44"/>
      <c r="C48" s="44"/>
      <c r="D48" s="19"/>
      <c r="E48" s="19"/>
      <c r="F48" s="19"/>
      <c r="G48" s="19"/>
      <c r="H48" s="20"/>
      <c r="I48" s="19"/>
      <c r="J48" s="19"/>
      <c r="K48" s="19"/>
      <c r="L48" s="19"/>
      <c r="M48" s="21"/>
      <c r="N48" s="6"/>
      <c r="O48" s="6"/>
    </row>
    <row r="49" spans="2:15">
      <c r="B49" s="44" t="s">
        <v>201</v>
      </c>
      <c r="C49" s="44"/>
      <c r="D49" s="22">
        <f t="shared" ref="D49:O49" si="23">D46/D40</f>
        <v>0.19347802377576617</v>
      </c>
      <c r="E49" s="22">
        <f t="shared" si="23"/>
        <v>0.23748792270531402</v>
      </c>
      <c r="F49" s="22">
        <f t="shared" si="23"/>
        <v>0.26727036752993921</v>
      </c>
      <c r="G49" s="22">
        <f t="shared" si="23"/>
        <v>0.27061316920218326</v>
      </c>
      <c r="H49" s="23">
        <f t="shared" si="23"/>
        <v>0.24489570774528577</v>
      </c>
      <c r="I49" s="22">
        <f t="shared" si="23"/>
        <v>0.26861932174068659</v>
      </c>
      <c r="J49" s="22">
        <f t="shared" si="23"/>
        <v>0.21192591869283597</v>
      </c>
      <c r="K49" s="22">
        <f t="shared" si="23"/>
        <v>0.25020455873758035</v>
      </c>
      <c r="L49" s="22">
        <f t="shared" si="23"/>
        <v>0.2016884855697709</v>
      </c>
      <c r="M49" s="23">
        <f t="shared" si="23"/>
        <v>0.23534198056765424</v>
      </c>
      <c r="N49" s="22">
        <f t="shared" si="23"/>
        <v>0.22290582110743021</v>
      </c>
      <c r="O49" s="22">
        <f t="shared" si="23"/>
        <v>0.25602177030853529</v>
      </c>
    </row>
    <row r="51" spans="2:15"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5">
      <c r="B52" s="49" t="s">
        <v>185</v>
      </c>
    </row>
    <row r="54" spans="2:15">
      <c r="B54" s="107" t="s">
        <v>25</v>
      </c>
      <c r="C54" s="10"/>
      <c r="D54" s="8">
        <v>25442.409863844772</v>
      </c>
      <c r="E54" s="8">
        <v>28692.180136155224</v>
      </c>
      <c r="F54" s="8">
        <v>26488.410000000003</v>
      </c>
      <c r="G54" s="8">
        <v>26649</v>
      </c>
      <c r="H54" s="10">
        <v>107272</v>
      </c>
      <c r="I54" s="8">
        <v>28780</v>
      </c>
      <c r="J54" s="8">
        <v>28019</v>
      </c>
      <c r="K54" s="8">
        <v>27047</v>
      </c>
      <c r="L54" s="8">
        <v>35446</v>
      </c>
      <c r="M54" s="10">
        <v>119292</v>
      </c>
      <c r="N54" s="8">
        <v>38500</v>
      </c>
      <c r="O54" s="8">
        <v>39437</v>
      </c>
    </row>
    <row r="55" spans="2:15">
      <c r="B55" s="107" t="s">
        <v>10</v>
      </c>
      <c r="C55" s="10"/>
      <c r="D55" s="8">
        <v>-22030.826827739504</v>
      </c>
      <c r="E55" s="8">
        <v>-20538.525424880761</v>
      </c>
      <c r="F55" s="8">
        <v>-19717.652490430846</v>
      </c>
      <c r="G55" s="8">
        <v>-20652.910909203947</v>
      </c>
      <c r="H55" s="10">
        <v>-82939.915652255062</v>
      </c>
      <c r="I55" s="8">
        <v>-20315.454671902819</v>
      </c>
      <c r="J55" s="8">
        <v>-20998.83335199135</v>
      </c>
      <c r="K55" s="8">
        <v>-21640.423512105292</v>
      </c>
      <c r="L55" s="8">
        <v>-24132.109756632999</v>
      </c>
      <c r="M55" s="10">
        <v>-87086.821292632463</v>
      </c>
      <c r="N55" s="8">
        <v>-25917.688422878593</v>
      </c>
      <c r="O55" s="8">
        <v>-27337.644250702404</v>
      </c>
    </row>
    <row r="56" spans="2:15">
      <c r="B56" s="162" t="s">
        <v>30</v>
      </c>
      <c r="C56" s="26"/>
      <c r="D56" s="25">
        <v>3411.5830361052685</v>
      </c>
      <c r="E56" s="25">
        <f>E54+E55</f>
        <v>8153.6547112744629</v>
      </c>
      <c r="F56" s="25">
        <f t="shared" ref="F56:O56" si="24">F54+F55</f>
        <v>6770.7575095691573</v>
      </c>
      <c r="G56" s="25">
        <f t="shared" si="24"/>
        <v>5996.0890907960529</v>
      </c>
      <c r="H56" s="26">
        <f t="shared" si="24"/>
        <v>24332.084347744938</v>
      </c>
      <c r="I56" s="25">
        <f t="shared" si="24"/>
        <v>8464.5453280971815</v>
      </c>
      <c r="J56" s="25">
        <f t="shared" si="24"/>
        <v>7020.1666480086496</v>
      </c>
      <c r="K56" s="25">
        <f t="shared" si="24"/>
        <v>5406.5764878947084</v>
      </c>
      <c r="L56" s="25">
        <f t="shared" si="24"/>
        <v>11313.890243367001</v>
      </c>
      <c r="M56" s="26">
        <f t="shared" si="24"/>
        <v>32205.178707367537</v>
      </c>
      <c r="N56" s="25">
        <f t="shared" si="24"/>
        <v>12582.311577121407</v>
      </c>
      <c r="O56" s="25">
        <f t="shared" si="24"/>
        <v>12099.355749297596</v>
      </c>
    </row>
    <row r="57" spans="2:15">
      <c r="B57" s="107" t="s">
        <v>11</v>
      </c>
      <c r="C57" s="10"/>
      <c r="D57" s="8">
        <v>-1763.6182942023888</v>
      </c>
      <c r="E57" s="8">
        <v>-1762.3181230566895</v>
      </c>
      <c r="F57" s="8">
        <v>-1787.1624088867172</v>
      </c>
      <c r="G57" s="8">
        <v>-1863.5079115653741</v>
      </c>
      <c r="H57" s="10">
        <v>-7176.6067377111704</v>
      </c>
      <c r="I57" s="8">
        <v>-1621.9905319008135</v>
      </c>
      <c r="J57" s="8">
        <v>-1653.6066284031476</v>
      </c>
      <c r="K57" s="8">
        <v>-1679.0399154158849</v>
      </c>
      <c r="L57" s="8">
        <v>-1741.3898868615358</v>
      </c>
      <c r="M57" s="10">
        <v>-6696.0269625813817</v>
      </c>
      <c r="N57" s="8">
        <v>-1820.9579370757276</v>
      </c>
      <c r="O57" s="8">
        <v>-1993.6971435729722</v>
      </c>
    </row>
    <row r="58" spans="2:15">
      <c r="B58" s="162" t="s">
        <v>29</v>
      </c>
      <c r="C58" s="26"/>
      <c r="D58" s="25">
        <v>1647.9647419028797</v>
      </c>
      <c r="E58" s="25">
        <f t="shared" ref="E58:O58" si="25">E56+E57</f>
        <v>6391.3365882177732</v>
      </c>
      <c r="F58" s="25">
        <f t="shared" si="25"/>
        <v>4983.5951006824398</v>
      </c>
      <c r="G58" s="25">
        <f t="shared" si="25"/>
        <v>4132.5811792306786</v>
      </c>
      <c r="H58" s="26">
        <f t="shared" si="25"/>
        <v>17155.477610033769</v>
      </c>
      <c r="I58" s="25">
        <f t="shared" si="25"/>
        <v>6842.5547961963675</v>
      </c>
      <c r="J58" s="25">
        <f t="shared" si="25"/>
        <v>5366.560019605502</v>
      </c>
      <c r="K58" s="25">
        <f t="shared" si="25"/>
        <v>3727.5365724788235</v>
      </c>
      <c r="L58" s="25">
        <f t="shared" si="25"/>
        <v>9572.5003565054649</v>
      </c>
      <c r="M58" s="26">
        <f t="shared" si="25"/>
        <v>25509.151744786155</v>
      </c>
      <c r="N58" s="25">
        <f t="shared" si="25"/>
        <v>10761.35364004568</v>
      </c>
      <c r="O58" s="25">
        <f t="shared" si="25"/>
        <v>10105.658605724624</v>
      </c>
    </row>
    <row r="59" spans="2:15">
      <c r="B59" s="44"/>
      <c r="C59" s="9"/>
      <c r="D59" s="8"/>
      <c r="E59" s="8"/>
      <c r="F59" s="8"/>
      <c r="G59" s="8"/>
      <c r="H59" s="10"/>
      <c r="I59" s="8"/>
      <c r="J59" s="8"/>
      <c r="K59" s="8"/>
      <c r="L59" s="8"/>
      <c r="M59" s="10"/>
      <c r="N59" s="8"/>
      <c r="O59" s="8"/>
    </row>
    <row r="60" spans="2:15">
      <c r="B60" s="44" t="s">
        <v>12</v>
      </c>
      <c r="C60" s="9"/>
      <c r="D60" s="9">
        <f>D58+D61</f>
        <v>5210.9647419028797</v>
      </c>
      <c r="E60" s="9">
        <f>E58+E61</f>
        <v>9902.3365882177732</v>
      </c>
      <c r="F60" s="9">
        <f t="shared" ref="F60:O60" si="26">F58+F61</f>
        <v>8645.5951006824398</v>
      </c>
      <c r="G60" s="9">
        <f t="shared" si="26"/>
        <v>7746.5811792306786</v>
      </c>
      <c r="H60" s="10">
        <f t="shared" si="26"/>
        <v>31505.477610033769</v>
      </c>
      <c r="I60" s="9">
        <f t="shared" si="26"/>
        <v>10773.554796196368</v>
      </c>
      <c r="J60" s="9">
        <f t="shared" si="26"/>
        <v>9889.560019605502</v>
      </c>
      <c r="K60" s="9">
        <f t="shared" si="26"/>
        <v>7186.5365724788235</v>
      </c>
      <c r="L60" s="9">
        <f t="shared" si="26"/>
        <v>14117.095273121759</v>
      </c>
      <c r="M60" s="10">
        <f t="shared" si="26"/>
        <v>41966.746661402445</v>
      </c>
      <c r="N60" s="9">
        <f t="shared" si="26"/>
        <v>16238.02282018418</v>
      </c>
      <c r="O60" s="9">
        <f t="shared" si="26"/>
        <v>15765.333144168522</v>
      </c>
    </row>
    <row r="61" spans="2:15">
      <c r="B61" s="44" t="s">
        <v>180</v>
      </c>
      <c r="C61" s="9"/>
      <c r="D61" s="9">
        <v>3563</v>
      </c>
      <c r="E61" s="9">
        <v>3511</v>
      </c>
      <c r="F61" s="9">
        <v>3662</v>
      </c>
      <c r="G61" s="9">
        <v>3614</v>
      </c>
      <c r="H61" s="10">
        <f t="shared" ref="H61" si="27">SUM(D61:G61)</f>
        <v>14350</v>
      </c>
      <c r="I61" s="9">
        <v>3931</v>
      </c>
      <c r="J61" s="9">
        <v>4523</v>
      </c>
      <c r="K61" s="9">
        <v>3459</v>
      </c>
      <c r="L61" s="9">
        <v>4544.5949166162936</v>
      </c>
      <c r="M61" s="10">
        <f t="shared" ref="M61" si="28">SUM(I61:L61)</f>
        <v>16457.594916616294</v>
      </c>
      <c r="N61" s="9">
        <v>5476.6691801385005</v>
      </c>
      <c r="O61" s="9">
        <v>5659.6745384438982</v>
      </c>
    </row>
    <row r="62" spans="2:15">
      <c r="B62" s="44"/>
      <c r="C62" s="44"/>
      <c r="D62" s="19"/>
      <c r="E62" s="19"/>
      <c r="F62" s="19"/>
      <c r="G62" s="19"/>
      <c r="H62" s="20"/>
      <c r="I62" s="19"/>
      <c r="J62" s="19"/>
      <c r="K62" s="19"/>
      <c r="L62" s="19"/>
      <c r="M62" s="21"/>
      <c r="N62" s="6"/>
      <c r="O62" s="6"/>
    </row>
    <row r="63" spans="2:15">
      <c r="B63" s="44" t="s">
        <v>201</v>
      </c>
      <c r="C63" s="44"/>
      <c r="D63" s="22">
        <f t="shared" ref="D63:O63" si="29">D60/D54</f>
        <v>0.20481411822973503</v>
      </c>
      <c r="E63" s="22">
        <f t="shared" si="29"/>
        <v>0.34512318482692667</v>
      </c>
      <c r="F63" s="22">
        <f t="shared" si="29"/>
        <v>0.32639162187094051</v>
      </c>
      <c r="G63" s="22">
        <f t="shared" si="29"/>
        <v>0.29068937593270588</v>
      </c>
      <c r="H63" s="23">
        <f t="shared" si="29"/>
        <v>0.29369712142995164</v>
      </c>
      <c r="I63" s="22">
        <f t="shared" si="29"/>
        <v>0.37434172328687865</v>
      </c>
      <c r="J63" s="22">
        <f t="shared" si="29"/>
        <v>0.35295906419235168</v>
      </c>
      <c r="K63" s="22">
        <f t="shared" si="29"/>
        <v>0.26570549681956679</v>
      </c>
      <c r="L63" s="22">
        <f t="shared" si="29"/>
        <v>0.39827047545905769</v>
      </c>
      <c r="M63" s="23">
        <f t="shared" si="29"/>
        <v>0.3517984999949908</v>
      </c>
      <c r="N63" s="22">
        <f t="shared" si="29"/>
        <v>0.42176682649829039</v>
      </c>
      <c r="O63" s="22">
        <f t="shared" si="29"/>
        <v>0.39975994989904207</v>
      </c>
    </row>
    <row r="64" spans="2:15">
      <c r="B64" s="44" t="s">
        <v>186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showGridLines="0" zoomScale="85" zoomScaleNormal="85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4" sqref="B14"/>
    </sheetView>
  </sheetViews>
  <sheetFormatPr baseColWidth="10" defaultColWidth="11.44140625" defaultRowHeight="14.4"/>
  <cols>
    <col min="1" max="1" width="5.6640625" style="1" customWidth="1"/>
    <col min="2" max="2" width="33.109375" style="1" bestFit="1" customWidth="1"/>
    <col min="3" max="3" width="5.6640625" style="1" customWidth="1"/>
    <col min="4" max="5" width="11.44140625" style="18"/>
    <col min="6" max="9" width="11.44140625" style="18" customWidth="1"/>
    <col min="10" max="10" width="11.44140625" style="18"/>
    <col min="11" max="14" width="11.44140625" style="18" customWidth="1"/>
    <col min="15" max="16384" width="11.44140625" style="1"/>
  </cols>
  <sheetData>
    <row r="1" spans="2:15">
      <c r="B1" s="185" t="s">
        <v>179</v>
      </c>
      <c r="C1" s="47"/>
      <c r="D1" s="56" t="s">
        <v>1</v>
      </c>
      <c r="E1" s="56" t="s">
        <v>2</v>
      </c>
      <c r="F1" s="56" t="s">
        <v>3</v>
      </c>
      <c r="G1" s="56" t="s">
        <v>4</v>
      </c>
      <c r="H1" s="57">
        <v>2014</v>
      </c>
      <c r="I1" s="56" t="s">
        <v>5</v>
      </c>
      <c r="J1" s="56" t="s">
        <v>6</v>
      </c>
      <c r="K1" s="56" t="s">
        <v>7</v>
      </c>
      <c r="L1" s="56" t="s">
        <v>8</v>
      </c>
      <c r="M1" s="57">
        <v>2015</v>
      </c>
      <c r="N1" s="56" t="s">
        <v>9</v>
      </c>
      <c r="O1" s="56" t="s">
        <v>197</v>
      </c>
    </row>
    <row r="2" spans="2:15">
      <c r="B2" s="49" t="s">
        <v>160</v>
      </c>
      <c r="C2" s="4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2:15" ht="6.9" customHeight="1">
      <c r="B3" s="50"/>
      <c r="C3" s="50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2:15">
      <c r="B4" s="107" t="s">
        <v>187</v>
      </c>
      <c r="C4" s="161"/>
      <c r="D4" s="12">
        <v>41015.299560683772</v>
      </c>
      <c r="E4" s="12">
        <v>39938.862233530941</v>
      </c>
      <c r="F4" s="12">
        <v>34363.736563515427</v>
      </c>
      <c r="G4" s="12">
        <v>32863.180662269864</v>
      </c>
      <c r="H4" s="13">
        <f>SUM(D4:G4)</f>
        <v>148181.07902</v>
      </c>
      <c r="I4" s="12">
        <v>34344.481577409613</v>
      </c>
      <c r="J4" s="12">
        <v>29080.578317542942</v>
      </c>
      <c r="K4" s="12">
        <v>24727.293565047443</v>
      </c>
      <c r="L4" s="12">
        <v>23938.816589953665</v>
      </c>
      <c r="M4" s="13">
        <f>SUM(I4:L4)</f>
        <v>112091.17004995367</v>
      </c>
      <c r="N4" s="12">
        <v>24982.827059999996</v>
      </c>
      <c r="O4" s="12">
        <v>23297</v>
      </c>
    </row>
    <row r="5" spans="2:15">
      <c r="B5" s="107" t="s">
        <v>181</v>
      </c>
      <c r="C5" s="161"/>
      <c r="D5" s="12">
        <f t="shared" ref="D5:L5" si="0">D7-SUM(D4:D4)</f>
        <v>26329.423071846315</v>
      </c>
      <c r="E5" s="12">
        <f t="shared" si="0"/>
        <v>29167.855133938974</v>
      </c>
      <c r="F5" s="12">
        <f t="shared" si="0"/>
        <v>26151.82343648457</v>
      </c>
      <c r="G5" s="12">
        <f t="shared" si="0"/>
        <v>27578.819337730136</v>
      </c>
      <c r="H5" s="13">
        <f t="shared" si="0"/>
        <v>109227.92098</v>
      </c>
      <c r="I5" s="12">
        <f t="shared" si="0"/>
        <v>24558.518422590387</v>
      </c>
      <c r="J5" s="12">
        <f t="shared" si="0"/>
        <v>27672.421682457058</v>
      </c>
      <c r="K5" s="12">
        <f t="shared" si="0"/>
        <v>33701.706434952561</v>
      </c>
      <c r="L5" s="12">
        <f t="shared" si="0"/>
        <v>25933.183410046335</v>
      </c>
      <c r="M5" s="13">
        <f t="shared" ref="M5" si="1">SUM(I5:L5)</f>
        <v>111865.82995004633</v>
      </c>
      <c r="N5" s="12">
        <f>N7-SUM(N4:N4)</f>
        <v>18248.172940000004</v>
      </c>
      <c r="O5" s="12">
        <v>17343</v>
      </c>
    </row>
    <row r="6" spans="2:15" s="3" customFormat="1" ht="6.9" customHeight="1">
      <c r="B6" s="46"/>
      <c r="C6" s="5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5" s="2" customFormat="1">
      <c r="B7" s="52" t="s">
        <v>0</v>
      </c>
      <c r="C7" s="16"/>
      <c r="D7" s="15">
        <f>D15</f>
        <v>67344.722632530087</v>
      </c>
      <c r="E7" s="15">
        <f t="shared" ref="E7:M7" si="2">E15</f>
        <v>69106.717367469915</v>
      </c>
      <c r="F7" s="15">
        <f t="shared" si="2"/>
        <v>60515.56</v>
      </c>
      <c r="G7" s="15">
        <f t="shared" si="2"/>
        <v>60442</v>
      </c>
      <c r="H7" s="15">
        <f t="shared" si="2"/>
        <v>257409</v>
      </c>
      <c r="I7" s="15">
        <f t="shared" si="2"/>
        <v>58903</v>
      </c>
      <c r="J7" s="15">
        <f t="shared" si="2"/>
        <v>56753</v>
      </c>
      <c r="K7" s="15">
        <f t="shared" si="2"/>
        <v>58429</v>
      </c>
      <c r="L7" s="15">
        <f t="shared" si="2"/>
        <v>49872</v>
      </c>
      <c r="M7" s="15">
        <f t="shared" si="2"/>
        <v>223957</v>
      </c>
      <c r="N7" s="15">
        <f>N15</f>
        <v>43231</v>
      </c>
      <c r="O7" s="15">
        <f>O15</f>
        <v>40640</v>
      </c>
    </row>
    <row r="8" spans="2:15" s="2" customFormat="1">
      <c r="B8" s="52"/>
      <c r="C8" s="16"/>
      <c r="D8" s="15"/>
      <c r="E8" s="15"/>
      <c r="F8" s="15"/>
      <c r="G8" s="15"/>
      <c r="H8" s="16"/>
      <c r="I8" s="16"/>
      <c r="J8" s="16"/>
      <c r="K8" s="16"/>
      <c r="L8" s="15"/>
      <c r="M8" s="17"/>
      <c r="N8" s="15"/>
    </row>
    <row r="9" spans="2:15" ht="15" customHeight="1">
      <c r="B9" s="206" t="s">
        <v>182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</row>
    <row r="10" spans="2:15"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</row>
    <row r="11" spans="2:15">
      <c r="B11" s="44"/>
      <c r="C11" s="44"/>
      <c r="D11" s="12"/>
      <c r="E11" s="12"/>
      <c r="F11" s="12"/>
      <c r="G11" s="12"/>
      <c r="H11" s="12"/>
      <c r="I11" s="12"/>
      <c r="J11" s="12"/>
      <c r="K11" s="12"/>
      <c r="L11" s="12"/>
      <c r="M11" s="60"/>
      <c r="N11" s="60"/>
      <c r="O11" s="5"/>
    </row>
    <row r="12" spans="2:15">
      <c r="B12" s="44"/>
      <c r="C12" s="44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5"/>
    </row>
    <row r="13" spans="2:15">
      <c r="B13" s="49" t="s">
        <v>159</v>
      </c>
      <c r="C13" s="4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2:15">
      <c r="B14" s="44"/>
      <c r="C14" s="44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</row>
    <row r="15" spans="2:15">
      <c r="B15" s="107" t="s">
        <v>25</v>
      </c>
      <c r="C15" s="107"/>
      <c r="D15" s="8">
        <f>D30+D44</f>
        <v>67344.722632530087</v>
      </c>
      <c r="E15" s="8">
        <f t="shared" ref="E15:F15" si="3">E30+E44</f>
        <v>69106.717367469915</v>
      </c>
      <c r="F15" s="8">
        <f t="shared" si="3"/>
        <v>60515.56</v>
      </c>
      <c r="G15" s="8">
        <f>G30+G44</f>
        <v>60442</v>
      </c>
      <c r="H15" s="10">
        <f>H30+H44</f>
        <v>257409</v>
      </c>
      <c r="I15" s="8">
        <f>I30+I44</f>
        <v>58903</v>
      </c>
      <c r="J15" s="8">
        <f t="shared" ref="J15:K15" si="4">J30+J44</f>
        <v>56753</v>
      </c>
      <c r="K15" s="8">
        <f t="shared" si="4"/>
        <v>58429</v>
      </c>
      <c r="L15" s="8">
        <f>L30+L44</f>
        <v>49872</v>
      </c>
      <c r="M15" s="10">
        <f>M30+M44</f>
        <v>223957</v>
      </c>
      <c r="N15" s="8">
        <f t="shared" ref="N15:O15" si="5">N30+N44</f>
        <v>43231</v>
      </c>
      <c r="O15" s="8">
        <f t="shared" si="5"/>
        <v>40640</v>
      </c>
    </row>
    <row r="16" spans="2:15">
      <c r="B16" s="107" t="s">
        <v>10</v>
      </c>
      <c r="C16" s="107"/>
      <c r="D16" s="8">
        <f t="shared" ref="D16:F19" si="6">D31+D45</f>
        <v>-54554.336340646274</v>
      </c>
      <c r="E16" s="8">
        <f t="shared" si="6"/>
        <v>-57462.881761680444</v>
      </c>
      <c r="F16" s="8">
        <f t="shared" si="6"/>
        <v>-49660.75336071018</v>
      </c>
      <c r="G16" s="8">
        <f t="shared" ref="G16:K16" si="7">G31+G45</f>
        <v>-52769.371010707619</v>
      </c>
      <c r="H16" s="10">
        <f t="shared" si="7"/>
        <v>-214447.34247374453</v>
      </c>
      <c r="I16" s="8">
        <f t="shared" si="7"/>
        <v>-47688.803206668345</v>
      </c>
      <c r="J16" s="8">
        <f t="shared" si="7"/>
        <v>-46978.818824189759</v>
      </c>
      <c r="K16" s="8">
        <f t="shared" si="7"/>
        <v>-45464.065556281581</v>
      </c>
      <c r="L16" s="8">
        <f t="shared" ref="L16:N16" si="8">L31+L45</f>
        <v>-40335.301493676881</v>
      </c>
      <c r="M16" s="10">
        <f t="shared" si="8"/>
        <v>-180466.98908081657</v>
      </c>
      <c r="N16" s="8">
        <f t="shared" si="8"/>
        <v>-35682.361941296782</v>
      </c>
      <c r="O16" s="8">
        <f t="shared" ref="O16" si="9">O31+O45</f>
        <v>-35213.3073402804</v>
      </c>
    </row>
    <row r="17" spans="2:15" s="2" customFormat="1">
      <c r="B17" s="162" t="s">
        <v>30</v>
      </c>
      <c r="C17" s="162"/>
      <c r="D17" s="25">
        <f t="shared" si="6"/>
        <v>12790.386291883813</v>
      </c>
      <c r="E17" s="25">
        <f t="shared" si="6"/>
        <v>11643.835605789471</v>
      </c>
      <c r="F17" s="25">
        <f t="shared" si="6"/>
        <v>10854.806639289822</v>
      </c>
      <c r="G17" s="25">
        <f t="shared" ref="G17:K17" si="10">G32+G46</f>
        <v>7672.6289892923851</v>
      </c>
      <c r="H17" s="26">
        <f t="shared" si="10"/>
        <v>42961.657526255483</v>
      </c>
      <c r="I17" s="25">
        <f t="shared" si="10"/>
        <v>11214.196793331655</v>
      </c>
      <c r="J17" s="25">
        <f t="shared" si="10"/>
        <v>9774.1811758102376</v>
      </c>
      <c r="K17" s="25">
        <f t="shared" si="10"/>
        <v>12964.934443718423</v>
      </c>
      <c r="L17" s="25">
        <f t="shared" ref="L17:N17" si="11">L32+L46</f>
        <v>9536.6985063231186</v>
      </c>
      <c r="M17" s="26">
        <f t="shared" si="11"/>
        <v>43490.010919183434</v>
      </c>
      <c r="N17" s="25">
        <f t="shared" si="11"/>
        <v>7548.6380587032181</v>
      </c>
      <c r="O17" s="25">
        <f t="shared" ref="O17" si="12">O32+O46</f>
        <v>5426.6926597195998</v>
      </c>
    </row>
    <row r="18" spans="2:15">
      <c r="B18" s="107" t="s">
        <v>11</v>
      </c>
      <c r="C18" s="107"/>
      <c r="D18" s="8">
        <f t="shared" si="6"/>
        <v>-6187.6927127124636</v>
      </c>
      <c r="E18" s="8">
        <f t="shared" si="6"/>
        <v>-6473.9610167243909</v>
      </c>
      <c r="F18" s="8">
        <f t="shared" si="6"/>
        <v>-6672.2775238067397</v>
      </c>
      <c r="G18" s="8">
        <f t="shared" ref="G18:K18" si="13">G33+G47</f>
        <v>-5539.1633904684131</v>
      </c>
      <c r="H18" s="10">
        <f t="shared" si="13"/>
        <v>-24873.094643712007</v>
      </c>
      <c r="I18" s="8">
        <f t="shared" si="13"/>
        <v>-6259.0538141081597</v>
      </c>
      <c r="J18" s="8">
        <f t="shared" si="13"/>
        <v>-7119.9260298506579</v>
      </c>
      <c r="K18" s="8">
        <f t="shared" si="13"/>
        <v>-6324.1723769903947</v>
      </c>
      <c r="L18" s="8">
        <f t="shared" ref="L18:N18" si="14">L33+L47</f>
        <v>-9524.3717457689854</v>
      </c>
      <c r="M18" s="10">
        <f t="shared" si="14"/>
        <v>-29227.523966718196</v>
      </c>
      <c r="N18" s="8">
        <f t="shared" si="14"/>
        <v>-4784.8700890319687</v>
      </c>
      <c r="O18" s="8">
        <f t="shared" ref="O18" si="15">O33+O47</f>
        <v>-5084.8195981132994</v>
      </c>
    </row>
    <row r="19" spans="2:15" s="2" customFormat="1">
      <c r="B19" s="162" t="s">
        <v>29</v>
      </c>
      <c r="C19" s="162"/>
      <c r="D19" s="25">
        <f t="shared" si="6"/>
        <v>6602.6935791713495</v>
      </c>
      <c r="E19" s="25">
        <f t="shared" si="6"/>
        <v>5169.8745890650798</v>
      </c>
      <c r="F19" s="25">
        <f t="shared" si="6"/>
        <v>4182.529115483082</v>
      </c>
      <c r="G19" s="25">
        <f t="shared" ref="G19:K19" si="16">G34+G48</f>
        <v>2133.465598823972</v>
      </c>
      <c r="H19" s="26">
        <f t="shared" si="16"/>
        <v>18088.562882543476</v>
      </c>
      <c r="I19" s="25">
        <f t="shared" si="16"/>
        <v>4955.1429792234958</v>
      </c>
      <c r="J19" s="25">
        <f t="shared" si="16"/>
        <v>2654.2551459595797</v>
      </c>
      <c r="K19" s="25">
        <f t="shared" si="16"/>
        <v>6640.762066728028</v>
      </c>
      <c r="L19" s="25">
        <f t="shared" ref="L19:N19" si="17">L34+L48</f>
        <v>12.326760554132306</v>
      </c>
      <c r="M19" s="26">
        <f t="shared" si="17"/>
        <v>14262.486952465239</v>
      </c>
      <c r="N19" s="25">
        <f t="shared" si="17"/>
        <v>2763.7679696712494</v>
      </c>
      <c r="O19" s="25">
        <f t="shared" ref="O19" si="18">O34+O48</f>
        <v>341.87306160629987</v>
      </c>
    </row>
    <row r="20" spans="2:15">
      <c r="B20" s="44"/>
      <c r="C20" s="44"/>
      <c r="D20" s="54"/>
      <c r="E20" s="54"/>
      <c r="F20" s="54"/>
      <c r="G20" s="54"/>
      <c r="H20" s="10"/>
      <c r="I20" s="54"/>
      <c r="J20" s="54"/>
      <c r="K20" s="54"/>
      <c r="L20" s="54"/>
      <c r="M20" s="10"/>
      <c r="N20" s="54"/>
      <c r="O20" s="54"/>
    </row>
    <row r="21" spans="2:15">
      <c r="B21" s="44" t="s">
        <v>12</v>
      </c>
      <c r="C21" s="44"/>
      <c r="D21" s="54">
        <f>D36+D50</f>
        <v>10212.693579171349</v>
      </c>
      <c r="E21" s="54">
        <f t="shared" ref="E21:O21" si="19">E36+E50</f>
        <v>9067.8745890650789</v>
      </c>
      <c r="F21" s="54">
        <f t="shared" si="19"/>
        <v>7009.529115483082</v>
      </c>
      <c r="G21" s="54">
        <f t="shared" si="19"/>
        <v>7559.465598823972</v>
      </c>
      <c r="H21" s="10">
        <f t="shared" si="19"/>
        <v>33849.562882543476</v>
      </c>
      <c r="I21" s="54">
        <f t="shared" si="19"/>
        <v>8942.1429792234958</v>
      </c>
      <c r="J21" s="54">
        <f t="shared" si="19"/>
        <v>6362.2551459595797</v>
      </c>
      <c r="K21" s="54">
        <f t="shared" si="19"/>
        <v>10584.762066728028</v>
      </c>
      <c r="L21" s="54">
        <f t="shared" si="19"/>
        <v>3062.5535480848785</v>
      </c>
      <c r="M21" s="10">
        <f t="shared" si="19"/>
        <v>28951.713739995983</v>
      </c>
      <c r="N21" s="54">
        <f t="shared" si="19"/>
        <v>5359.6199127583113</v>
      </c>
      <c r="O21" s="54">
        <f t="shared" si="19"/>
        <v>2799.517111554338</v>
      </c>
    </row>
    <row r="22" spans="2:15">
      <c r="B22" s="44" t="s">
        <v>180</v>
      </c>
      <c r="C22" s="44"/>
      <c r="D22" s="54">
        <f>D37+D51</f>
        <v>3610</v>
      </c>
      <c r="E22" s="54">
        <f t="shared" ref="E22:F22" si="20">E37+E51</f>
        <v>3898</v>
      </c>
      <c r="F22" s="54">
        <f t="shared" si="20"/>
        <v>2827</v>
      </c>
      <c r="G22" s="54">
        <f t="shared" ref="G22:N22" si="21">G37+G51</f>
        <v>5426</v>
      </c>
      <c r="H22" s="10">
        <f t="shared" si="21"/>
        <v>15761</v>
      </c>
      <c r="I22" s="54">
        <f t="shared" si="21"/>
        <v>3987</v>
      </c>
      <c r="J22" s="54">
        <f t="shared" si="21"/>
        <v>3708</v>
      </c>
      <c r="K22" s="54">
        <f t="shared" si="21"/>
        <v>3944</v>
      </c>
      <c r="L22" s="54">
        <f t="shared" si="21"/>
        <v>3050.2267875307462</v>
      </c>
      <c r="M22" s="10">
        <f t="shared" si="21"/>
        <v>14689.226787530746</v>
      </c>
      <c r="N22" s="54">
        <f t="shared" si="21"/>
        <v>2595.851943087062</v>
      </c>
      <c r="O22" s="54">
        <f t="shared" ref="O22" si="22">O37+O51</f>
        <v>2457.6440499480377</v>
      </c>
    </row>
    <row r="23" spans="2:15">
      <c r="B23" s="44"/>
      <c r="C23" s="44"/>
      <c r="D23" s="60"/>
      <c r="E23" s="60"/>
      <c r="F23" s="60"/>
      <c r="G23" s="60"/>
      <c r="H23" s="61"/>
      <c r="I23" s="60"/>
      <c r="J23" s="60"/>
      <c r="K23" s="60"/>
      <c r="L23" s="60"/>
      <c r="M23" s="61"/>
      <c r="N23" s="60"/>
      <c r="O23" s="60"/>
    </row>
    <row r="24" spans="2:15">
      <c r="B24" s="44" t="s">
        <v>201</v>
      </c>
      <c r="C24" s="44"/>
      <c r="D24" s="22">
        <f t="shared" ref="D24:N24" si="23">D21/D15</f>
        <v>0.1516480160575823</v>
      </c>
      <c r="E24" s="22">
        <f t="shared" si="23"/>
        <v>0.13121553062414062</v>
      </c>
      <c r="F24" s="22">
        <f t="shared" si="23"/>
        <v>0.11583019500246024</v>
      </c>
      <c r="G24" s="22">
        <f t="shared" si="23"/>
        <v>0.12506974618351432</v>
      </c>
      <c r="H24" s="23">
        <f t="shared" si="23"/>
        <v>0.13150108536431701</v>
      </c>
      <c r="I24" s="22">
        <f t="shared" si="23"/>
        <v>0.15181133353519338</v>
      </c>
      <c r="J24" s="22">
        <f t="shared" si="23"/>
        <v>0.11210429661796874</v>
      </c>
      <c r="K24" s="22">
        <f t="shared" si="23"/>
        <v>0.18115596821318228</v>
      </c>
      <c r="L24" s="22">
        <f t="shared" si="23"/>
        <v>6.1408276148638086E-2</v>
      </c>
      <c r="M24" s="23">
        <f t="shared" si="23"/>
        <v>0.12927353795592897</v>
      </c>
      <c r="N24" s="22">
        <f t="shared" si="23"/>
        <v>0.12397631127566587</v>
      </c>
      <c r="O24" s="22">
        <f t="shared" ref="O24" si="24">O21/O15</f>
        <v>6.8885755697695325E-2</v>
      </c>
    </row>
    <row r="25" spans="2:15">
      <c r="B25" s="44" t="s">
        <v>161</v>
      </c>
      <c r="C25" s="44"/>
    </row>
    <row r="28" spans="2:15">
      <c r="B28" s="49" t="s">
        <v>184</v>
      </c>
    </row>
    <row r="30" spans="2:15">
      <c r="B30" s="107" t="s">
        <v>25</v>
      </c>
      <c r="C30" s="10"/>
      <c r="D30" s="8">
        <v>41015</v>
      </c>
      <c r="E30" s="8">
        <v>39940</v>
      </c>
      <c r="F30" s="8">
        <v>34363</v>
      </c>
      <c r="G30" s="8">
        <v>32864</v>
      </c>
      <c r="H30" s="10">
        <v>148182</v>
      </c>
      <c r="I30" s="8">
        <v>34345</v>
      </c>
      <c r="J30" s="8">
        <v>29080</v>
      </c>
      <c r="K30" s="8">
        <v>24727</v>
      </c>
      <c r="L30" s="8">
        <v>23939</v>
      </c>
      <c r="M30" s="10">
        <v>112091</v>
      </c>
      <c r="N30" s="8">
        <v>24983</v>
      </c>
      <c r="O30" s="8">
        <v>23297</v>
      </c>
    </row>
    <row r="31" spans="2:15">
      <c r="B31" s="107" t="s">
        <v>10</v>
      </c>
      <c r="C31" s="10"/>
      <c r="D31" s="8">
        <v>-34673</v>
      </c>
      <c r="E31" s="8">
        <v>-35136</v>
      </c>
      <c r="F31" s="8">
        <v>-29839</v>
      </c>
      <c r="G31" s="8">
        <v>-31091</v>
      </c>
      <c r="H31" s="10">
        <v>-130739</v>
      </c>
      <c r="I31" s="8">
        <v>-29139</v>
      </c>
      <c r="J31" s="8">
        <v>-26162</v>
      </c>
      <c r="K31" s="8">
        <v>-21701</v>
      </c>
      <c r="L31" s="8">
        <v>-20630</v>
      </c>
      <c r="M31" s="10">
        <v>-97632</v>
      </c>
      <c r="N31" s="8">
        <v>-20908</v>
      </c>
      <c r="O31" s="8">
        <v>-20688</v>
      </c>
    </row>
    <row r="32" spans="2:15">
      <c r="B32" s="162" t="s">
        <v>30</v>
      </c>
      <c r="C32" s="26"/>
      <c r="D32" s="25">
        <f>D30+D31</f>
        <v>6342</v>
      </c>
      <c r="E32" s="25">
        <f t="shared" ref="E32:O32" si="25">E30+E31</f>
        <v>4804</v>
      </c>
      <c r="F32" s="25">
        <f t="shared" si="25"/>
        <v>4524</v>
      </c>
      <c r="G32" s="25">
        <f t="shared" si="25"/>
        <v>1773</v>
      </c>
      <c r="H32" s="26">
        <f t="shared" si="25"/>
        <v>17443</v>
      </c>
      <c r="I32" s="25">
        <f t="shared" si="25"/>
        <v>5206</v>
      </c>
      <c r="J32" s="25">
        <f t="shared" si="25"/>
        <v>2918</v>
      </c>
      <c r="K32" s="25">
        <f t="shared" si="25"/>
        <v>3026</v>
      </c>
      <c r="L32" s="25">
        <f t="shared" si="25"/>
        <v>3309</v>
      </c>
      <c r="M32" s="26">
        <f t="shared" si="25"/>
        <v>14459</v>
      </c>
      <c r="N32" s="25">
        <f t="shared" si="25"/>
        <v>4075</v>
      </c>
      <c r="O32" s="25">
        <f t="shared" si="25"/>
        <v>2609</v>
      </c>
    </row>
    <row r="33" spans="2:15">
      <c r="B33" s="107" t="s">
        <v>11</v>
      </c>
      <c r="C33" s="10"/>
      <c r="D33" s="8">
        <v>-4593</v>
      </c>
      <c r="E33" s="8">
        <v>-4498</v>
      </c>
      <c r="F33" s="8">
        <v>-5116</v>
      </c>
      <c r="G33" s="8">
        <v>-3797</v>
      </c>
      <c r="H33" s="10">
        <v>-18004</v>
      </c>
      <c r="I33" s="8">
        <v>-4426</v>
      </c>
      <c r="J33" s="8">
        <v>-5359</v>
      </c>
      <c r="K33" s="8">
        <v>-4538</v>
      </c>
      <c r="L33" s="8">
        <v>-8069</v>
      </c>
      <c r="M33" s="10">
        <v>-22392</v>
      </c>
      <c r="N33" s="8">
        <v>-3641</v>
      </c>
      <c r="O33" s="8">
        <v>-3860</v>
      </c>
    </row>
    <row r="34" spans="2:15">
      <c r="B34" s="162" t="s">
        <v>29</v>
      </c>
      <c r="C34" s="26"/>
      <c r="D34" s="25">
        <f t="shared" ref="D34:O34" si="26">D32+D33</f>
        <v>1749</v>
      </c>
      <c r="E34" s="25">
        <f t="shared" si="26"/>
        <v>306</v>
      </c>
      <c r="F34" s="25">
        <f t="shared" si="26"/>
        <v>-592</v>
      </c>
      <c r="G34" s="25">
        <f t="shared" si="26"/>
        <v>-2024</v>
      </c>
      <c r="H34" s="26">
        <f t="shared" si="26"/>
        <v>-561</v>
      </c>
      <c r="I34" s="25">
        <f t="shared" si="26"/>
        <v>780</v>
      </c>
      <c r="J34" s="25">
        <f t="shared" si="26"/>
        <v>-2441</v>
      </c>
      <c r="K34" s="25">
        <f t="shared" si="26"/>
        <v>-1512</v>
      </c>
      <c r="L34" s="25">
        <f t="shared" si="26"/>
        <v>-4760</v>
      </c>
      <c r="M34" s="26">
        <f t="shared" si="26"/>
        <v>-7933</v>
      </c>
      <c r="N34" s="25">
        <f t="shared" si="26"/>
        <v>434</v>
      </c>
      <c r="O34" s="25">
        <f t="shared" si="26"/>
        <v>-1251</v>
      </c>
    </row>
    <row r="35" spans="2:15">
      <c r="B35" s="44"/>
      <c r="C35" s="9"/>
      <c r="D35" s="9"/>
      <c r="E35" s="9"/>
      <c r="F35" s="9"/>
      <c r="G35" s="9"/>
      <c r="H35" s="10"/>
      <c r="I35" s="9"/>
      <c r="J35" s="9"/>
      <c r="K35" s="9"/>
      <c r="L35" s="9"/>
      <c r="M35" s="10"/>
      <c r="N35" s="9"/>
      <c r="O35" s="9"/>
    </row>
    <row r="36" spans="2:15">
      <c r="B36" s="44" t="s">
        <v>12</v>
      </c>
      <c r="C36" s="9"/>
      <c r="D36" s="9">
        <f>D34+D37</f>
        <v>3964</v>
      </c>
      <c r="E36" s="9">
        <f t="shared" ref="E36:O36" si="27">E34+E37</f>
        <v>2513</v>
      </c>
      <c r="F36" s="9">
        <f t="shared" si="27"/>
        <v>1682</v>
      </c>
      <c r="G36" s="9">
        <f t="shared" si="27"/>
        <v>272</v>
      </c>
      <c r="H36" s="10">
        <f t="shared" si="27"/>
        <v>8431</v>
      </c>
      <c r="I36" s="9">
        <f t="shared" si="27"/>
        <v>2853</v>
      </c>
      <c r="J36" s="9">
        <f t="shared" si="27"/>
        <v>-292</v>
      </c>
      <c r="K36" s="9">
        <f t="shared" si="27"/>
        <v>343</v>
      </c>
      <c r="L36" s="9">
        <f t="shared" si="27"/>
        <v>-3071</v>
      </c>
      <c r="M36" s="10">
        <f t="shared" si="27"/>
        <v>-167</v>
      </c>
      <c r="N36" s="9">
        <f t="shared" si="27"/>
        <v>2077</v>
      </c>
      <c r="O36" s="9">
        <f t="shared" si="27"/>
        <v>279</v>
      </c>
    </row>
    <row r="37" spans="2:15">
      <c r="B37" s="44" t="s">
        <v>180</v>
      </c>
      <c r="C37" s="9"/>
      <c r="D37" s="9">
        <v>2215</v>
      </c>
      <c r="E37" s="9">
        <v>2207</v>
      </c>
      <c r="F37" s="9">
        <v>2274</v>
      </c>
      <c r="G37" s="9">
        <v>2296</v>
      </c>
      <c r="H37" s="10">
        <v>8992</v>
      </c>
      <c r="I37" s="9">
        <v>2073</v>
      </c>
      <c r="J37" s="9">
        <v>2149</v>
      </c>
      <c r="K37" s="9">
        <v>1855</v>
      </c>
      <c r="L37" s="9">
        <v>1689</v>
      </c>
      <c r="M37" s="10">
        <v>7766</v>
      </c>
      <c r="N37" s="9">
        <v>1643</v>
      </c>
      <c r="O37" s="9">
        <v>1530</v>
      </c>
    </row>
    <row r="38" spans="2:15">
      <c r="B38" s="44"/>
      <c r="C38" s="44"/>
      <c r="D38" s="19"/>
      <c r="E38" s="19"/>
      <c r="F38" s="19"/>
      <c r="G38" s="19"/>
      <c r="H38" s="20"/>
      <c r="I38" s="19"/>
      <c r="J38" s="19"/>
      <c r="K38" s="19"/>
      <c r="L38" s="19"/>
      <c r="M38" s="21"/>
      <c r="N38" s="6"/>
      <c r="O38" s="6"/>
    </row>
    <row r="39" spans="2:15">
      <c r="B39" s="44" t="s">
        <v>201</v>
      </c>
      <c r="C39" s="44"/>
      <c r="D39" s="22">
        <f t="shared" ref="D39:O39" si="28">D36/D30</f>
        <v>9.6647567962940384E-2</v>
      </c>
      <c r="E39" s="22">
        <f t="shared" si="28"/>
        <v>6.2919379068602899E-2</v>
      </c>
      <c r="F39" s="22">
        <f t="shared" si="28"/>
        <v>4.8947996391467567E-2</v>
      </c>
      <c r="G39" s="22">
        <f t="shared" si="28"/>
        <v>8.2765335929892887E-3</v>
      </c>
      <c r="H39" s="23">
        <f t="shared" si="28"/>
        <v>5.6896249207056188E-2</v>
      </c>
      <c r="I39" s="22">
        <f t="shared" si="28"/>
        <v>8.3068860096083857E-2</v>
      </c>
      <c r="J39" s="22">
        <f t="shared" si="28"/>
        <v>-1.0041265474552957E-2</v>
      </c>
      <c r="K39" s="22">
        <f t="shared" si="28"/>
        <v>1.3871476523638128E-2</v>
      </c>
      <c r="L39" s="22">
        <f t="shared" si="28"/>
        <v>-0.12828438948995363</v>
      </c>
      <c r="M39" s="23">
        <f t="shared" si="28"/>
        <v>-1.4898609165767099E-3</v>
      </c>
      <c r="N39" s="22">
        <f t="shared" si="28"/>
        <v>8.3136532842332786E-2</v>
      </c>
      <c r="O39" s="22">
        <f t="shared" si="28"/>
        <v>1.1975790874361505E-2</v>
      </c>
    </row>
    <row r="40" spans="2:15"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2" spans="2:15">
      <c r="B42" s="49" t="s">
        <v>185</v>
      </c>
    </row>
    <row r="44" spans="2:15">
      <c r="B44" s="107" t="s">
        <v>25</v>
      </c>
      <c r="C44" s="10"/>
      <c r="D44" s="8">
        <v>26329.722632530087</v>
      </c>
      <c r="E44" s="8">
        <v>29166.717367469915</v>
      </c>
      <c r="F44" s="8">
        <v>26152.559999999998</v>
      </c>
      <c r="G44" s="8">
        <v>27578</v>
      </c>
      <c r="H44" s="10">
        <v>109227</v>
      </c>
      <c r="I44" s="8">
        <v>24558</v>
      </c>
      <c r="J44" s="8">
        <v>27673</v>
      </c>
      <c r="K44" s="8">
        <v>33702</v>
      </c>
      <c r="L44" s="8">
        <v>25933</v>
      </c>
      <c r="M44" s="10">
        <v>111866</v>
      </c>
      <c r="N44" s="8">
        <v>18248</v>
      </c>
      <c r="O44" s="8">
        <v>17343</v>
      </c>
    </row>
    <row r="45" spans="2:15">
      <c r="B45" s="107" t="s">
        <v>10</v>
      </c>
      <c r="C45" s="10"/>
      <c r="D45" s="8">
        <v>-19881.336340646274</v>
      </c>
      <c r="E45" s="8">
        <v>-22326.881761680444</v>
      </c>
      <c r="F45" s="8">
        <v>-19821.753360710176</v>
      </c>
      <c r="G45" s="8">
        <v>-21678.371010707615</v>
      </c>
      <c r="H45" s="10">
        <v>-83708.342473744517</v>
      </c>
      <c r="I45" s="8">
        <v>-18549.803206668345</v>
      </c>
      <c r="J45" s="8">
        <v>-20816.818824189762</v>
      </c>
      <c r="K45" s="8">
        <v>-23763.065556281577</v>
      </c>
      <c r="L45" s="8">
        <v>-19705.301493676881</v>
      </c>
      <c r="M45" s="10">
        <v>-82834.989080816566</v>
      </c>
      <c r="N45" s="8">
        <v>-14774.361941296782</v>
      </c>
      <c r="O45" s="8">
        <v>-14525.3073402804</v>
      </c>
    </row>
    <row r="46" spans="2:15">
      <c r="B46" s="162" t="s">
        <v>30</v>
      </c>
      <c r="C46" s="26"/>
      <c r="D46" s="25">
        <f>D44+D45</f>
        <v>6448.3862918838131</v>
      </c>
      <c r="E46" s="25">
        <f t="shared" ref="E46" si="29">E44+E45</f>
        <v>6839.8356057894707</v>
      </c>
      <c r="F46" s="25">
        <f t="shared" ref="F46" si="30">F44+F45</f>
        <v>6330.8066392898218</v>
      </c>
      <c r="G46" s="25">
        <f t="shared" ref="G46" si="31">G44+G45</f>
        <v>5899.6289892923851</v>
      </c>
      <c r="H46" s="26">
        <f t="shared" ref="H46" si="32">H44+H45</f>
        <v>25518.657526255483</v>
      </c>
      <c r="I46" s="25">
        <f t="shared" ref="I46" si="33">I44+I45</f>
        <v>6008.1967933316555</v>
      </c>
      <c r="J46" s="25">
        <f t="shared" ref="J46" si="34">J44+J45</f>
        <v>6856.1811758102376</v>
      </c>
      <c r="K46" s="25">
        <f t="shared" ref="K46" si="35">K44+K45</f>
        <v>9938.9344437184227</v>
      </c>
      <c r="L46" s="25">
        <f t="shared" ref="L46" si="36">L44+L45</f>
        <v>6227.6985063231186</v>
      </c>
      <c r="M46" s="26">
        <f t="shared" ref="M46" si="37">M44+M45</f>
        <v>29031.010919183434</v>
      </c>
      <c r="N46" s="25">
        <f t="shared" ref="N46" si="38">N44+N45</f>
        <v>3473.6380587032181</v>
      </c>
      <c r="O46" s="25">
        <f t="shared" ref="O46" si="39">O44+O45</f>
        <v>2817.6926597195998</v>
      </c>
    </row>
    <row r="47" spans="2:15">
      <c r="B47" s="107" t="s">
        <v>11</v>
      </c>
      <c r="C47" s="10"/>
      <c r="D47" s="8">
        <v>-1594.6927127124636</v>
      </c>
      <c r="E47" s="8">
        <v>-1975.9610167243907</v>
      </c>
      <c r="F47" s="8">
        <v>-1556.2775238067397</v>
      </c>
      <c r="G47" s="8">
        <v>-1742.1633904684127</v>
      </c>
      <c r="H47" s="10">
        <v>-6869.0946437120074</v>
      </c>
      <c r="I47" s="8">
        <v>-1833.0538141081593</v>
      </c>
      <c r="J47" s="8">
        <v>-1760.9260298506576</v>
      </c>
      <c r="K47" s="8">
        <v>-1786.1723769903949</v>
      </c>
      <c r="L47" s="8">
        <v>-1455.3717457689861</v>
      </c>
      <c r="M47" s="10">
        <v>-6835.5239667181977</v>
      </c>
      <c r="N47" s="8">
        <v>-1143.8700890319687</v>
      </c>
      <c r="O47" s="8">
        <v>-1224.8195981132999</v>
      </c>
    </row>
    <row r="48" spans="2:15">
      <c r="B48" s="162" t="s">
        <v>29</v>
      </c>
      <c r="C48" s="26"/>
      <c r="D48" s="25">
        <f>D46+D47</f>
        <v>4853.6935791713495</v>
      </c>
      <c r="E48" s="25">
        <f t="shared" ref="E48" si="40">E46+E47</f>
        <v>4863.8745890650798</v>
      </c>
      <c r="F48" s="25">
        <f t="shared" ref="F48" si="41">F46+F47</f>
        <v>4774.529115483082</v>
      </c>
      <c r="G48" s="25">
        <f t="shared" ref="G48" si="42">G46+G47</f>
        <v>4157.465598823972</v>
      </c>
      <c r="H48" s="26">
        <f t="shared" ref="H48" si="43">H46+H47</f>
        <v>18649.562882543476</v>
      </c>
      <c r="I48" s="25">
        <f t="shared" ref="I48" si="44">I46+I47</f>
        <v>4175.1429792234958</v>
      </c>
      <c r="J48" s="25">
        <f t="shared" ref="J48" si="45">J46+J47</f>
        <v>5095.2551459595797</v>
      </c>
      <c r="K48" s="25">
        <f t="shared" ref="K48" si="46">K46+K47</f>
        <v>8152.762066728028</v>
      </c>
      <c r="L48" s="25">
        <f t="shared" ref="L48" si="47">L46+L47</f>
        <v>4772.3267605541323</v>
      </c>
      <c r="M48" s="26">
        <f t="shared" ref="M48" si="48">M46+M47</f>
        <v>22195.486952465239</v>
      </c>
      <c r="N48" s="25">
        <f t="shared" ref="N48" si="49">N46+N47</f>
        <v>2329.7679696712494</v>
      </c>
      <c r="O48" s="25">
        <f t="shared" ref="O48" si="50">O46+O47</f>
        <v>1592.8730616062999</v>
      </c>
    </row>
    <row r="49" spans="2:15">
      <c r="B49" s="44"/>
      <c r="C49" s="9"/>
      <c r="D49" s="9"/>
      <c r="E49" s="9"/>
      <c r="F49" s="9"/>
      <c r="G49" s="9"/>
      <c r="H49" s="10"/>
      <c r="I49" s="9"/>
      <c r="J49" s="9"/>
      <c r="K49" s="9"/>
      <c r="L49" s="9"/>
      <c r="M49" s="10"/>
      <c r="N49" s="9"/>
    </row>
    <row r="50" spans="2:15">
      <c r="B50" s="44" t="s">
        <v>12</v>
      </c>
      <c r="C50" s="9"/>
      <c r="D50" s="9">
        <f>D48+D51</f>
        <v>6248.6935791713495</v>
      </c>
      <c r="E50" s="9">
        <f t="shared" ref="E50:O50" si="51">E48+E51</f>
        <v>6554.8745890650798</v>
      </c>
      <c r="F50" s="9">
        <f t="shared" si="51"/>
        <v>5327.529115483082</v>
      </c>
      <c r="G50" s="9">
        <f t="shared" si="51"/>
        <v>7287.465598823972</v>
      </c>
      <c r="H50" s="10">
        <f t="shared" si="51"/>
        <v>25418.562882543476</v>
      </c>
      <c r="I50" s="9">
        <f t="shared" si="51"/>
        <v>6089.1429792234958</v>
      </c>
      <c r="J50" s="9">
        <f t="shared" si="51"/>
        <v>6654.2551459595797</v>
      </c>
      <c r="K50" s="9">
        <f t="shared" si="51"/>
        <v>10241.762066728028</v>
      </c>
      <c r="L50" s="9">
        <f t="shared" si="51"/>
        <v>6133.5535480848785</v>
      </c>
      <c r="M50" s="10">
        <f t="shared" si="51"/>
        <v>29118.713739995983</v>
      </c>
      <c r="N50" s="9">
        <f t="shared" si="51"/>
        <v>3282.6199127583113</v>
      </c>
      <c r="O50" s="9">
        <f t="shared" si="51"/>
        <v>2520.517111554338</v>
      </c>
    </row>
    <row r="51" spans="2:15">
      <c r="B51" s="44" t="s">
        <v>180</v>
      </c>
      <c r="C51" s="9"/>
      <c r="D51" s="9">
        <v>1395</v>
      </c>
      <c r="E51" s="9">
        <v>1691</v>
      </c>
      <c r="F51" s="9">
        <v>553</v>
      </c>
      <c r="G51" s="9">
        <v>3130</v>
      </c>
      <c r="H51" s="10">
        <f t="shared" ref="H51" si="52">SUM(D51:G51)</f>
        <v>6769</v>
      </c>
      <c r="I51" s="9">
        <v>1914</v>
      </c>
      <c r="J51" s="9">
        <v>1559</v>
      </c>
      <c r="K51" s="9">
        <v>2089</v>
      </c>
      <c r="L51" s="9">
        <v>1361.2267875307459</v>
      </c>
      <c r="M51" s="10">
        <f t="shared" ref="M51" si="53">SUM(I51:L51)</f>
        <v>6923.2267875307462</v>
      </c>
      <c r="N51" s="9">
        <v>952.85194308706195</v>
      </c>
      <c r="O51" s="9">
        <v>927.64404994803795</v>
      </c>
    </row>
    <row r="52" spans="2:15">
      <c r="B52" s="44"/>
      <c r="C52" s="44"/>
      <c r="D52" s="19"/>
      <c r="E52" s="19"/>
      <c r="F52" s="19"/>
      <c r="G52" s="19"/>
      <c r="H52" s="20"/>
      <c r="I52" s="19"/>
      <c r="J52" s="19"/>
      <c r="K52" s="19"/>
      <c r="L52" s="19"/>
      <c r="M52" s="21"/>
      <c r="N52" s="6"/>
    </row>
    <row r="53" spans="2:15">
      <c r="B53" s="44" t="s">
        <v>201</v>
      </c>
      <c r="C53" s="44"/>
      <c r="D53" s="22">
        <f t="shared" ref="D53:O53" si="54">D50/D44</f>
        <v>0.23732470206317921</v>
      </c>
      <c r="E53" s="22">
        <f t="shared" si="54"/>
        <v>0.22473816667404031</v>
      </c>
      <c r="F53" s="22">
        <f t="shared" si="54"/>
        <v>0.20370966037294561</v>
      </c>
      <c r="G53" s="22">
        <f t="shared" si="54"/>
        <v>0.26424924210689577</v>
      </c>
      <c r="H53" s="23">
        <f t="shared" si="54"/>
        <v>0.23271318339369823</v>
      </c>
      <c r="I53" s="22">
        <f t="shared" si="54"/>
        <v>0.24794946572292106</v>
      </c>
      <c r="J53" s="22">
        <f t="shared" si="54"/>
        <v>0.24046020113321936</v>
      </c>
      <c r="K53" s="22">
        <f t="shared" si="54"/>
        <v>0.30389181848934865</v>
      </c>
      <c r="L53" s="22">
        <f t="shared" si="54"/>
        <v>0.23651538765607058</v>
      </c>
      <c r="M53" s="23">
        <f t="shared" si="54"/>
        <v>0.26029994582800836</v>
      </c>
      <c r="N53" s="22">
        <f t="shared" si="54"/>
        <v>0.17988929815641777</v>
      </c>
      <c r="O53" s="22">
        <f t="shared" si="54"/>
        <v>0.14533339742572438</v>
      </c>
    </row>
    <row r="54" spans="2:15">
      <c r="B54" s="44" t="s">
        <v>186</v>
      </c>
    </row>
  </sheetData>
  <mergeCells count="1">
    <mergeCell ref="B9:O10"/>
  </mergeCells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zoomScale="85" zoomScaleNormal="85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B1" sqref="B1"/>
    </sheetView>
  </sheetViews>
  <sheetFormatPr baseColWidth="10" defaultColWidth="11.44140625" defaultRowHeight="14.4"/>
  <cols>
    <col min="1" max="1" width="5.6640625" style="1" customWidth="1"/>
    <col min="2" max="2" width="25.88671875" style="44" bestFit="1" customWidth="1"/>
    <col min="3" max="13" width="11.44140625" style="44"/>
    <col min="14" max="16384" width="11.44140625" style="1"/>
  </cols>
  <sheetData>
    <row r="1" spans="2:14">
      <c r="B1" s="185" t="s">
        <v>179</v>
      </c>
      <c r="C1" s="56" t="s">
        <v>1</v>
      </c>
      <c r="D1" s="56" t="s">
        <v>2</v>
      </c>
      <c r="E1" s="56" t="s">
        <v>3</v>
      </c>
      <c r="F1" s="56" t="s">
        <v>4</v>
      </c>
      <c r="G1" s="57">
        <v>2014</v>
      </c>
      <c r="H1" s="56" t="s">
        <v>5</v>
      </c>
      <c r="I1" s="56" t="s">
        <v>6</v>
      </c>
      <c r="J1" s="56" t="s">
        <v>7</v>
      </c>
      <c r="K1" s="56" t="s">
        <v>8</v>
      </c>
      <c r="L1" s="57">
        <v>2015</v>
      </c>
      <c r="M1" s="56" t="s">
        <v>9</v>
      </c>
      <c r="N1" s="56" t="s">
        <v>197</v>
      </c>
    </row>
    <row r="2" spans="2:14">
      <c r="B2" s="125" t="s">
        <v>193</v>
      </c>
      <c r="C2" s="117"/>
      <c r="D2" s="117"/>
      <c r="E2" s="117"/>
      <c r="F2" s="117"/>
      <c r="G2" s="117"/>
      <c r="H2" s="117"/>
      <c r="I2" s="117"/>
      <c r="J2" s="117"/>
      <c r="K2" s="117"/>
      <c r="L2" s="105"/>
      <c r="M2" s="117"/>
    </row>
    <row r="3" spans="2:14">
      <c r="B3" s="105"/>
      <c r="C3" s="120"/>
      <c r="D3" s="120"/>
      <c r="E3" s="120"/>
      <c r="F3" s="120"/>
      <c r="G3" s="120"/>
      <c r="H3" s="120"/>
      <c r="I3" s="120"/>
      <c r="J3" s="120"/>
      <c r="K3" s="117"/>
      <c r="L3" s="105"/>
      <c r="M3" s="117"/>
    </row>
    <row r="4" spans="2:14">
      <c r="B4" s="107" t="s">
        <v>192</v>
      </c>
      <c r="C4" s="117">
        <v>4478</v>
      </c>
      <c r="D4" s="117">
        <v>5260</v>
      </c>
      <c r="E4" s="117">
        <v>11069</v>
      </c>
      <c r="F4" s="117">
        <v>10175</v>
      </c>
      <c r="G4" s="126">
        <v>30982</v>
      </c>
      <c r="H4" s="117">
        <v>10709</v>
      </c>
      <c r="I4" s="117">
        <v>11133</v>
      </c>
      <c r="J4" s="117">
        <v>10968</v>
      </c>
      <c r="K4" s="117">
        <v>10574</v>
      </c>
      <c r="L4" s="126">
        <v>43384</v>
      </c>
      <c r="M4" s="117">
        <v>11058</v>
      </c>
      <c r="N4" s="117">
        <v>11325</v>
      </c>
    </row>
    <row r="5" spans="2:14">
      <c r="B5" s="107" t="s">
        <v>188</v>
      </c>
      <c r="C5" s="117">
        <v>4434</v>
      </c>
      <c r="D5" s="117">
        <v>4429</v>
      </c>
      <c r="E5" s="117">
        <v>4593</v>
      </c>
      <c r="F5" s="117">
        <v>4234</v>
      </c>
      <c r="G5" s="126">
        <v>17690</v>
      </c>
      <c r="H5" s="117">
        <v>3694</v>
      </c>
      <c r="I5" s="117">
        <v>3975.5</v>
      </c>
      <c r="J5" s="117">
        <v>4313.5</v>
      </c>
      <c r="K5" s="117">
        <v>4072.5</v>
      </c>
      <c r="L5" s="126">
        <v>16055.5</v>
      </c>
      <c r="M5" s="117">
        <v>3800</v>
      </c>
      <c r="N5" s="117">
        <v>3714</v>
      </c>
    </row>
    <row r="6" spans="2:14">
      <c r="B6" s="107" t="s">
        <v>195</v>
      </c>
      <c r="C6" s="117">
        <v>891.8</v>
      </c>
      <c r="D6" s="117">
        <v>908.94999999999993</v>
      </c>
      <c r="E6" s="117">
        <v>975.59</v>
      </c>
      <c r="F6" s="117">
        <v>983.43</v>
      </c>
      <c r="G6" s="126">
        <v>3759.77</v>
      </c>
      <c r="H6" s="117">
        <v>894.25</v>
      </c>
      <c r="I6" s="117">
        <v>866.81</v>
      </c>
      <c r="J6" s="117">
        <v>1045.17</v>
      </c>
      <c r="K6" s="117">
        <v>856.24</v>
      </c>
      <c r="L6" s="126">
        <v>3662.4700000000003</v>
      </c>
      <c r="M6" s="117">
        <v>671</v>
      </c>
      <c r="N6" s="117">
        <v>676.55</v>
      </c>
    </row>
    <row r="7" spans="2:14">
      <c r="B7" s="107" t="s">
        <v>190</v>
      </c>
      <c r="C7" s="117">
        <v>3209</v>
      </c>
      <c r="D7" s="117">
        <v>3181</v>
      </c>
      <c r="E7" s="117">
        <v>3386</v>
      </c>
      <c r="F7" s="117">
        <v>3406</v>
      </c>
      <c r="G7" s="126">
        <v>13182</v>
      </c>
      <c r="H7" s="117">
        <v>3333</v>
      </c>
      <c r="I7" s="117">
        <v>2995</v>
      </c>
      <c r="J7" s="117">
        <v>3102</v>
      </c>
      <c r="K7" s="117">
        <v>3215</v>
      </c>
      <c r="L7" s="126">
        <v>12645</v>
      </c>
      <c r="M7" s="117">
        <v>2822</v>
      </c>
      <c r="N7" s="117">
        <v>2404</v>
      </c>
    </row>
    <row r="8" spans="2:14">
      <c r="B8" s="107" t="s">
        <v>191</v>
      </c>
      <c r="C8" s="117">
        <v>4902</v>
      </c>
      <c r="D8" s="117">
        <v>5141</v>
      </c>
      <c r="E8" s="117">
        <v>5081</v>
      </c>
      <c r="F8" s="117">
        <v>4905</v>
      </c>
      <c r="G8" s="126">
        <v>20029</v>
      </c>
      <c r="H8" s="117">
        <v>4919</v>
      </c>
      <c r="I8" s="117">
        <v>5094</v>
      </c>
      <c r="J8" s="117">
        <v>4779</v>
      </c>
      <c r="K8" s="117">
        <v>4607</v>
      </c>
      <c r="L8" s="126">
        <v>19399</v>
      </c>
      <c r="M8" s="117">
        <v>4423</v>
      </c>
      <c r="N8" s="117">
        <v>4836</v>
      </c>
    </row>
    <row r="9" spans="2:14" s="11" customFormat="1">
      <c r="B9" s="7" t="s">
        <v>210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6"/>
    </row>
    <row r="10" spans="2:14" s="11" customFormat="1">
      <c r="B10" s="7" t="s">
        <v>211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6"/>
    </row>
    <row r="11" spans="2:14" s="11" customFormat="1">
      <c r="B11" s="7" t="s">
        <v>207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6"/>
    </row>
    <row r="12" spans="2:14" s="11" customFormat="1">
      <c r="B12" s="7" t="s">
        <v>199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6"/>
    </row>
    <row r="13" spans="2:14" s="11" customFormat="1">
      <c r="B13" s="7" t="s">
        <v>208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6"/>
    </row>
    <row r="14" spans="2:14" s="11" customFormat="1">
      <c r="B14" s="7" t="s">
        <v>194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6"/>
    </row>
    <row r="15" spans="2:14"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</row>
    <row r="16" spans="2:14">
      <c r="B16" s="59" t="s">
        <v>125</v>
      </c>
      <c r="C16" s="105"/>
      <c r="D16" s="105"/>
      <c r="E16" s="105"/>
      <c r="F16" s="106"/>
      <c r="G16" s="106"/>
      <c r="H16" s="105"/>
      <c r="I16" s="105"/>
      <c r="J16" s="105"/>
      <c r="K16" s="105"/>
      <c r="L16" s="106"/>
      <c r="M16" s="105"/>
    </row>
    <row r="17" spans="2:14">
      <c r="B17" s="107" t="s">
        <v>126</v>
      </c>
      <c r="C17" s="108">
        <v>16979.8</v>
      </c>
      <c r="D17" s="108">
        <v>17941.400000000001</v>
      </c>
      <c r="E17" s="108">
        <v>19492.8</v>
      </c>
      <c r="F17" s="109">
        <v>18452.400000000001</v>
      </c>
      <c r="G17" s="110">
        <v>73056</v>
      </c>
      <c r="H17" s="108">
        <v>18908.2</v>
      </c>
      <c r="I17" s="108">
        <v>19154.8</v>
      </c>
      <c r="J17" s="108">
        <v>18801</v>
      </c>
      <c r="K17" s="108">
        <v>18372</v>
      </c>
      <c r="L17" s="111">
        <v>75428</v>
      </c>
      <c r="M17" s="108">
        <v>18250.2</v>
      </c>
      <c r="N17" s="108">
        <v>18503.599999999999</v>
      </c>
    </row>
    <row r="18" spans="2:14">
      <c r="B18" s="112" t="s">
        <v>127</v>
      </c>
      <c r="C18" s="113">
        <v>2.4855142443264144E-2</v>
      </c>
      <c r="D18" s="113">
        <v>7.6397888168946659E-2</v>
      </c>
      <c r="E18" s="113">
        <v>0.19536395413012819</v>
      </c>
      <c r="F18" s="113">
        <v>0.10163582089552237</v>
      </c>
      <c r="G18" s="114">
        <v>0.10201680418747072</v>
      </c>
      <c r="H18" s="113">
        <v>0.11357024228789503</v>
      </c>
      <c r="I18" s="113">
        <v>6.7631288528208433E-2</v>
      </c>
      <c r="J18" s="113">
        <v>-3.5490027086924392E-2</v>
      </c>
      <c r="K18" s="113">
        <v>-4.3571567926123933E-3</v>
      </c>
      <c r="L18" s="115">
        <v>3.2468243539202746E-2</v>
      </c>
      <c r="M18" s="113">
        <f>M17/H17-1</f>
        <v>-3.4799716525105495E-2</v>
      </c>
      <c r="N18" s="113">
        <f>N17/I17-1</f>
        <v>-3.3996700565915638E-2</v>
      </c>
    </row>
    <row r="19" spans="2:14">
      <c r="B19" s="116"/>
      <c r="C19" s="117"/>
      <c r="D19" s="117"/>
      <c r="E19" s="117"/>
      <c r="F19" s="109"/>
      <c r="G19" s="109"/>
      <c r="H19" s="117"/>
      <c r="I19" s="117"/>
      <c r="J19" s="117"/>
      <c r="K19" s="117"/>
      <c r="L19" s="109"/>
      <c r="M19" s="117"/>
      <c r="N19" s="117"/>
    </row>
    <row r="20" spans="2:14">
      <c r="B20" s="59" t="s">
        <v>141</v>
      </c>
      <c r="C20" s="117"/>
      <c r="D20" s="117"/>
      <c r="E20" s="117"/>
      <c r="F20" s="109"/>
      <c r="G20" s="109"/>
      <c r="H20" s="117"/>
      <c r="I20" s="117"/>
      <c r="J20" s="117"/>
      <c r="K20" s="117"/>
      <c r="L20" s="109"/>
      <c r="M20" s="117"/>
      <c r="N20" s="117"/>
    </row>
    <row r="21" spans="2:14">
      <c r="B21" s="107" t="s">
        <v>126</v>
      </c>
      <c r="C21" s="108">
        <v>891.8</v>
      </c>
      <c r="D21" s="108">
        <v>908.94999999999993</v>
      </c>
      <c r="E21" s="108">
        <v>5568.59</v>
      </c>
      <c r="F21" s="109">
        <v>5217.43</v>
      </c>
      <c r="G21" s="110">
        <v>12586.77</v>
      </c>
      <c r="H21" s="108">
        <v>4588.25</v>
      </c>
      <c r="I21" s="108">
        <v>4842.3099999999995</v>
      </c>
      <c r="J21" s="108">
        <v>5358.67</v>
      </c>
      <c r="K21" s="108">
        <v>4928.74</v>
      </c>
      <c r="L21" s="111">
        <v>19717.97</v>
      </c>
      <c r="M21" s="108">
        <v>4217</v>
      </c>
      <c r="N21" s="108">
        <v>4390.55</v>
      </c>
    </row>
    <row r="22" spans="2:14">
      <c r="B22" s="112" t="s">
        <v>127</v>
      </c>
      <c r="C22" s="113">
        <v>-1.7278617710583255E-2</v>
      </c>
      <c r="D22" s="113">
        <v>3.515625E-2</v>
      </c>
      <c r="E22" s="113">
        <v>5.0578195030677513</v>
      </c>
      <c r="F22" s="113">
        <v>4.6248369395301712</v>
      </c>
      <c r="G22" s="114">
        <v>2.4651673700641732</v>
      </c>
      <c r="H22" s="113">
        <v>4.1449315990132316</v>
      </c>
      <c r="I22" s="113">
        <v>4.3273667418449859</v>
      </c>
      <c r="J22" s="113">
        <v>-3.7697154935091293E-2</v>
      </c>
      <c r="K22" s="113">
        <v>-5.5331839622189571E-2</v>
      </c>
      <c r="L22" s="115">
        <v>0.56656314527078844</v>
      </c>
      <c r="M22" s="113">
        <f>M21/H21-1</f>
        <v>-8.0913202201274959E-2</v>
      </c>
      <c r="N22" s="113">
        <f>N21/I21-1</f>
        <v>-9.3294316142502054E-2</v>
      </c>
    </row>
    <row r="24" spans="2:14">
      <c r="B24" s="7" t="s">
        <v>186</v>
      </c>
    </row>
  </sheetData>
  <hyperlinks>
    <hyperlink ref="B1" location="SMSAAM!A1" display="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B1" sqref="B1"/>
    </sheetView>
  </sheetViews>
  <sheetFormatPr baseColWidth="10" defaultColWidth="11.44140625" defaultRowHeight="14.4"/>
  <cols>
    <col min="1" max="1" width="5.6640625" style="1" customWidth="1"/>
    <col min="2" max="2" width="27.5546875" style="44" customWidth="1"/>
    <col min="3" max="13" width="11.44140625" style="44"/>
    <col min="14" max="16384" width="11.44140625" style="1"/>
  </cols>
  <sheetData>
    <row r="1" spans="2:14">
      <c r="B1" s="185" t="s">
        <v>179</v>
      </c>
      <c r="C1" s="56" t="s">
        <v>1</v>
      </c>
      <c r="D1" s="56" t="s">
        <v>2</v>
      </c>
      <c r="E1" s="56" t="s">
        <v>3</v>
      </c>
      <c r="F1" s="56" t="s">
        <v>4</v>
      </c>
      <c r="G1" s="57">
        <v>2014</v>
      </c>
      <c r="H1" s="56" t="s">
        <v>5</v>
      </c>
      <c r="I1" s="56" t="s">
        <v>6</v>
      </c>
      <c r="J1" s="56" t="s">
        <v>7</v>
      </c>
      <c r="K1" s="56" t="s">
        <v>8</v>
      </c>
      <c r="L1" s="57">
        <v>2015</v>
      </c>
      <c r="M1" s="56" t="s">
        <v>9</v>
      </c>
      <c r="N1" s="56" t="s">
        <v>197</v>
      </c>
    </row>
    <row r="2" spans="2:14">
      <c r="B2" s="125" t="s">
        <v>128</v>
      </c>
      <c r="C2" s="117"/>
      <c r="D2" s="117"/>
      <c r="E2" s="117"/>
      <c r="F2" s="117"/>
      <c r="G2" s="117"/>
      <c r="H2" s="117"/>
      <c r="I2" s="117"/>
      <c r="J2" s="117"/>
      <c r="K2" s="117"/>
      <c r="L2" s="105"/>
      <c r="M2" s="117"/>
    </row>
    <row r="3" spans="2:14">
      <c r="B3" s="105"/>
      <c r="C3" s="120"/>
      <c r="D3" s="120"/>
      <c r="E3" s="120"/>
      <c r="F3" s="120"/>
      <c r="G3" s="120"/>
      <c r="H3" s="120"/>
      <c r="I3" s="120"/>
      <c r="J3" s="120"/>
      <c r="K3" s="117"/>
      <c r="L3" s="105"/>
      <c r="M3" s="117"/>
    </row>
    <row r="4" spans="2:14">
      <c r="B4" s="164" t="s">
        <v>212</v>
      </c>
      <c r="C4" s="117">
        <f>SUM(C6:C9)</f>
        <v>1427877.0995812463</v>
      </c>
      <c r="D4" s="117">
        <f t="shared" ref="D4:N4" si="0">SUM(D6:D9)</f>
        <v>1609088.1851519996</v>
      </c>
      <c r="E4" s="117">
        <f t="shared" si="0"/>
        <v>1725872.765903</v>
      </c>
      <c r="F4" s="117">
        <f t="shared" si="0"/>
        <v>1745060.8389889998</v>
      </c>
      <c r="G4" s="126">
        <f t="shared" si="0"/>
        <v>6507898.8896252466</v>
      </c>
      <c r="H4" s="117">
        <f t="shared" si="0"/>
        <v>1644929.6248750002</v>
      </c>
      <c r="I4" s="117">
        <f t="shared" si="0"/>
        <v>1558297.933921</v>
      </c>
      <c r="J4" s="117">
        <f t="shared" si="0"/>
        <v>1656827.4864229998</v>
      </c>
      <c r="K4" s="117">
        <f t="shared" si="0"/>
        <v>1243816.1816324997</v>
      </c>
      <c r="L4" s="126">
        <f t="shared" si="0"/>
        <v>6103871.2268514996</v>
      </c>
      <c r="M4" s="117">
        <f t="shared" si="0"/>
        <v>1233233.1718692295</v>
      </c>
      <c r="N4" s="117">
        <f t="shared" si="0"/>
        <v>1549519</v>
      </c>
    </row>
    <row r="5" spans="2:14">
      <c r="B5" s="165" t="s">
        <v>138</v>
      </c>
      <c r="C5" s="121">
        <v>0.10337571943622703</v>
      </c>
      <c r="D5" s="121">
        <v>-9.7691112861155727E-3</v>
      </c>
      <c r="E5" s="121">
        <v>0.17852897876868523</v>
      </c>
      <c r="F5" s="121">
        <v>0.16993697919787421</v>
      </c>
      <c r="G5" s="121">
        <v>0.10771308232407906</v>
      </c>
      <c r="H5" s="121">
        <f>H4/C4-1</f>
        <v>0.15201064948615595</v>
      </c>
      <c r="I5" s="121">
        <f t="shared" ref="I5:K5" si="1">I4/D4-1</f>
        <v>-3.156461634587282E-2</v>
      </c>
      <c r="J5" s="121">
        <f t="shared" si="1"/>
        <v>-4.0006007884291983E-2</v>
      </c>
      <c r="K5" s="121">
        <f t="shared" si="1"/>
        <v>-0.2872362075621937</v>
      </c>
      <c r="L5" s="121">
        <f>L4/G4-1</f>
        <v>-6.2082658262844093E-2</v>
      </c>
      <c r="M5" s="121">
        <f>M4/H4-1</f>
        <v>-0.25028210738015977</v>
      </c>
      <c r="N5" s="121">
        <f>N4/I4-1</f>
        <v>-5.6336684596060005E-3</v>
      </c>
    </row>
    <row r="6" spans="2:14">
      <c r="B6" s="112" t="s">
        <v>14</v>
      </c>
      <c r="C6" s="117">
        <v>444054.69920000003</v>
      </c>
      <c r="D6" s="117">
        <v>557765.96099999989</v>
      </c>
      <c r="E6" s="117">
        <v>562266.16299999994</v>
      </c>
      <c r="F6" s="117">
        <v>572024.25799999991</v>
      </c>
      <c r="G6" s="126">
        <v>2136111.0811999999</v>
      </c>
      <c r="H6" s="117">
        <v>523079.38500000001</v>
      </c>
      <c r="I6" s="117">
        <v>421777.234</v>
      </c>
      <c r="J6" s="117">
        <v>604602.18799999997</v>
      </c>
      <c r="K6" s="117">
        <v>512143.23900000006</v>
      </c>
      <c r="L6" s="126">
        <v>2061602.0460000001</v>
      </c>
      <c r="M6" s="117">
        <v>450984.799</v>
      </c>
      <c r="N6" s="117">
        <v>530526</v>
      </c>
    </row>
    <row r="7" spans="2:14">
      <c r="B7" s="112" t="s">
        <v>78</v>
      </c>
      <c r="C7" s="117">
        <v>528711.20000000007</v>
      </c>
      <c r="D7" s="117">
        <v>577703.6</v>
      </c>
      <c r="E7" s="117">
        <v>701542.40000000002</v>
      </c>
      <c r="F7" s="117">
        <v>720551.60000000009</v>
      </c>
      <c r="G7" s="126">
        <v>2528508.8000000003</v>
      </c>
      <c r="H7" s="117">
        <v>720936</v>
      </c>
      <c r="I7" s="117">
        <v>664218.4</v>
      </c>
      <c r="J7" s="117">
        <v>612262.40000000002</v>
      </c>
      <c r="K7" s="117">
        <v>278045.19999999972</v>
      </c>
      <c r="L7" s="126">
        <v>2275461.9999999995</v>
      </c>
      <c r="M7" s="117">
        <v>317288.30125522939</v>
      </c>
      <c r="N7" s="117">
        <v>505648</v>
      </c>
    </row>
    <row r="8" spans="2:14">
      <c r="B8" s="112" t="s">
        <v>17</v>
      </c>
      <c r="C8" s="117">
        <v>283334.93508424604</v>
      </c>
      <c r="D8" s="117">
        <v>302283.55839199998</v>
      </c>
      <c r="E8" s="117">
        <v>283563.507576</v>
      </c>
      <c r="F8" s="117">
        <v>239777.44663199998</v>
      </c>
      <c r="G8" s="126">
        <v>1108959.4476842459</v>
      </c>
      <c r="H8" s="117">
        <v>281815.89852799999</v>
      </c>
      <c r="I8" s="117">
        <v>286551.61974400003</v>
      </c>
      <c r="J8" s="117">
        <v>269964.64999999997</v>
      </c>
      <c r="K8" s="117">
        <v>251275.88288949989</v>
      </c>
      <c r="L8" s="126">
        <v>1089608.0511614999</v>
      </c>
      <c r="M8" s="117">
        <v>254533.65999999997</v>
      </c>
      <c r="N8" s="117">
        <v>277126</v>
      </c>
    </row>
    <row r="9" spans="2:14">
      <c r="B9" s="112" t="s">
        <v>15</v>
      </c>
      <c r="C9" s="117">
        <v>171776.26529700001</v>
      </c>
      <c r="D9" s="117">
        <v>171335.06575999997</v>
      </c>
      <c r="E9" s="117">
        <v>178500.69532699999</v>
      </c>
      <c r="F9" s="117">
        <v>212707.53435700003</v>
      </c>
      <c r="G9" s="126">
        <v>734319.56074099999</v>
      </c>
      <c r="H9" s="117">
        <v>119098.34134700001</v>
      </c>
      <c r="I9" s="117">
        <v>185750.680177</v>
      </c>
      <c r="J9" s="117">
        <v>169998.24842299998</v>
      </c>
      <c r="K9" s="117">
        <v>202351.85974300012</v>
      </c>
      <c r="L9" s="126">
        <v>677199.12969000009</v>
      </c>
      <c r="M9" s="117">
        <v>210426.41161400001</v>
      </c>
      <c r="N9" s="117">
        <v>236219</v>
      </c>
    </row>
    <row r="10" spans="2:14">
      <c r="B10" s="116"/>
      <c r="C10" s="117"/>
      <c r="D10" s="117"/>
      <c r="E10" s="117"/>
      <c r="F10" s="117"/>
      <c r="G10" s="117"/>
      <c r="H10" s="117"/>
      <c r="I10" s="117"/>
      <c r="J10" s="117"/>
      <c r="K10" s="117"/>
      <c r="L10" s="116"/>
      <c r="M10" s="117"/>
    </row>
    <row r="11" spans="2:14">
      <c r="B11" s="116"/>
      <c r="C11" s="122"/>
      <c r="D11" s="122"/>
      <c r="E11" s="122"/>
      <c r="F11" s="122"/>
      <c r="G11" s="122"/>
      <c r="H11" s="122"/>
      <c r="I11" s="122"/>
      <c r="J11" s="122"/>
      <c r="K11" s="117"/>
      <c r="L11" s="116"/>
      <c r="M11" s="117"/>
    </row>
    <row r="12" spans="2:14">
      <c r="B12" s="164" t="s">
        <v>213</v>
      </c>
      <c r="C12" s="117">
        <f>SUM(C14:C20)</f>
        <v>2418168.4546760004</v>
      </c>
      <c r="D12" s="117">
        <f t="shared" ref="D12:N12" si="2">SUM(D14:D20)</f>
        <v>2847944.4410645002</v>
      </c>
      <c r="E12" s="117">
        <f t="shared" si="2"/>
        <v>2654991.7147234995</v>
      </c>
      <c r="F12" s="117">
        <f t="shared" si="2"/>
        <v>2632264.3358979998</v>
      </c>
      <c r="G12" s="126">
        <f t="shared" si="2"/>
        <v>10553368.946361998</v>
      </c>
      <c r="H12" s="117">
        <f t="shared" si="2"/>
        <v>2746738.1628924999</v>
      </c>
      <c r="I12" s="117">
        <f t="shared" si="2"/>
        <v>2725284.5111159999</v>
      </c>
      <c r="J12" s="117">
        <f t="shared" si="2"/>
        <v>2677161.7308075</v>
      </c>
      <c r="K12" s="117">
        <f t="shared" si="2"/>
        <v>3042685.7568930001</v>
      </c>
      <c r="L12" s="126">
        <f t="shared" si="2"/>
        <v>11191870.161708999</v>
      </c>
      <c r="M12" s="117">
        <f t="shared" si="2"/>
        <v>3347034.7756930497</v>
      </c>
      <c r="N12" s="117">
        <f t="shared" si="2"/>
        <v>3428983.2195000001</v>
      </c>
    </row>
    <row r="13" spans="2:14">
      <c r="B13" s="165" t="s">
        <v>138</v>
      </c>
      <c r="C13" s="123">
        <v>-0.10451579270494427</v>
      </c>
      <c r="D13" s="123">
        <v>-6.195383136274879E-4</v>
      </c>
      <c r="E13" s="123">
        <v>-2.7893601703478876E-2</v>
      </c>
      <c r="F13" s="123">
        <v>-7.0618216581876503E-2</v>
      </c>
      <c r="G13" s="123">
        <v>-5.0406229769993871E-2</v>
      </c>
      <c r="H13" s="121">
        <f>H12/C12-1</f>
        <v>0.13587544225099202</v>
      </c>
      <c r="I13" s="121">
        <f t="shared" ref="I13" si="3">I12/D12-1</f>
        <v>-4.3069635832731601E-2</v>
      </c>
      <c r="J13" s="121">
        <f t="shared" ref="J13" si="4">J12/E12-1</f>
        <v>8.3503146021339791E-3</v>
      </c>
      <c r="K13" s="121">
        <f t="shared" ref="K13" si="5">K12/F12-1</f>
        <v>0.15591953110400092</v>
      </c>
      <c r="L13" s="121">
        <f>L12/G12-1</f>
        <v>6.0502121985141821E-2</v>
      </c>
      <c r="M13" s="121">
        <f>M12/H12-1</f>
        <v>0.2185489031718979</v>
      </c>
      <c r="N13" s="121">
        <f>N12/I12-1</f>
        <v>0.25821109888297</v>
      </c>
    </row>
    <row r="14" spans="2:14">
      <c r="B14" s="166" t="s">
        <v>18</v>
      </c>
      <c r="C14" s="117">
        <v>1345053.1850000001</v>
      </c>
      <c r="D14" s="117">
        <v>1653253.645</v>
      </c>
      <c r="E14" s="117">
        <v>1489361.54</v>
      </c>
      <c r="F14" s="117">
        <v>1517482.62</v>
      </c>
      <c r="G14" s="126">
        <v>6005150.9900000002</v>
      </c>
      <c r="H14" s="117">
        <v>1638763.1949999998</v>
      </c>
      <c r="I14" s="117">
        <v>1571684.8449999997</v>
      </c>
      <c r="J14" s="117">
        <v>1616226.8649999998</v>
      </c>
      <c r="K14" s="117">
        <v>1628013.4550000001</v>
      </c>
      <c r="L14" s="126">
        <v>6454688.3599999994</v>
      </c>
      <c r="M14" s="117">
        <v>1717818.5150000001</v>
      </c>
      <c r="N14" s="117">
        <v>1717977.5</v>
      </c>
    </row>
    <row r="15" spans="2:14">
      <c r="B15" s="166" t="s">
        <v>19</v>
      </c>
      <c r="C15" s="117">
        <v>660805.36749999993</v>
      </c>
      <c r="D15" s="117">
        <v>756453.54749999987</v>
      </c>
      <c r="E15" s="117">
        <v>734642.30299999996</v>
      </c>
      <c r="F15" s="117">
        <v>736510.05799999984</v>
      </c>
      <c r="G15" s="126">
        <v>2888411.2759999996</v>
      </c>
      <c r="H15" s="117">
        <v>737915.23950000014</v>
      </c>
      <c r="I15" s="117">
        <v>728447.12000000023</v>
      </c>
      <c r="J15" s="117">
        <v>670440.93349999993</v>
      </c>
      <c r="K15" s="117">
        <v>620933.06299999962</v>
      </c>
      <c r="L15" s="126">
        <v>2757736.3559999997</v>
      </c>
      <c r="M15" s="117">
        <v>697757.71</v>
      </c>
      <c r="N15" s="117">
        <v>718453</v>
      </c>
    </row>
    <row r="16" spans="2:14">
      <c r="B16" s="166" t="s">
        <v>20</v>
      </c>
      <c r="C16" s="117">
        <v>210705.13217599998</v>
      </c>
      <c r="D16" s="117">
        <v>225342.04856450003</v>
      </c>
      <c r="E16" s="117">
        <v>206387.6567235</v>
      </c>
      <c r="F16" s="117">
        <v>209673.13789800002</v>
      </c>
      <c r="G16" s="126">
        <v>852107.97536200006</v>
      </c>
      <c r="H16" s="117">
        <v>209850.14069249996</v>
      </c>
      <c r="I16" s="117">
        <v>176430.76960599999</v>
      </c>
      <c r="J16" s="117">
        <v>149762.67230749998</v>
      </c>
      <c r="K16" s="117">
        <v>259218.24354299987</v>
      </c>
      <c r="L16" s="126">
        <v>795261.82614899974</v>
      </c>
      <c r="M16" s="117">
        <v>249267.0964105</v>
      </c>
      <c r="N16" s="117">
        <v>223221.59999999998</v>
      </c>
    </row>
    <row r="17" spans="2:14">
      <c r="B17" s="166" t="s">
        <v>22</v>
      </c>
      <c r="C17" s="117">
        <v>65462.64</v>
      </c>
      <c r="D17" s="117">
        <v>80710.22</v>
      </c>
      <c r="E17" s="117">
        <v>85388.125</v>
      </c>
      <c r="F17" s="117">
        <v>45221.33</v>
      </c>
      <c r="G17" s="126">
        <v>276782.315</v>
      </c>
      <c r="H17" s="117">
        <v>25719.525000000001</v>
      </c>
      <c r="I17" s="117">
        <v>108994.6535</v>
      </c>
      <c r="J17" s="117">
        <v>92009.95</v>
      </c>
      <c r="K17" s="117">
        <v>84655.290000000037</v>
      </c>
      <c r="L17" s="126">
        <v>311379.41850000003</v>
      </c>
      <c r="M17" s="117">
        <v>84024.94</v>
      </c>
      <c r="N17" s="117">
        <v>134966.5</v>
      </c>
    </row>
    <row r="18" spans="2:14">
      <c r="B18" s="166" t="s">
        <v>32</v>
      </c>
      <c r="C18" s="117">
        <v>21225.93</v>
      </c>
      <c r="D18" s="117">
        <v>19226.13</v>
      </c>
      <c r="E18" s="117">
        <v>23673.54</v>
      </c>
      <c r="F18" s="117">
        <v>18895.14</v>
      </c>
      <c r="G18" s="126">
        <v>83020.739999999991</v>
      </c>
      <c r="H18" s="117">
        <v>25492.562700000002</v>
      </c>
      <c r="I18" s="117">
        <v>32613.173009999999</v>
      </c>
      <c r="J18" s="117">
        <v>23133.66</v>
      </c>
      <c r="K18" s="117">
        <v>16521.119999999992</v>
      </c>
      <c r="L18" s="126">
        <v>97760.515709999992</v>
      </c>
      <c r="M18" s="117">
        <v>20078.33313255</v>
      </c>
      <c r="N18" s="117">
        <v>30468.619499999997</v>
      </c>
    </row>
    <row r="19" spans="2:14">
      <c r="B19" s="166" t="s">
        <v>21</v>
      </c>
      <c r="C19" s="117">
        <v>114916.2</v>
      </c>
      <c r="D19" s="117">
        <v>112958.84999999999</v>
      </c>
      <c r="E19" s="117">
        <v>115538.55</v>
      </c>
      <c r="F19" s="117">
        <v>104482.05</v>
      </c>
      <c r="G19" s="126">
        <v>447895.64999999997</v>
      </c>
      <c r="H19" s="117">
        <v>108997.5</v>
      </c>
      <c r="I19" s="117">
        <v>107113.95</v>
      </c>
      <c r="J19" s="117">
        <v>125587.65</v>
      </c>
      <c r="K19" s="117">
        <v>118550.7</v>
      </c>
      <c r="L19" s="126">
        <v>460249.8</v>
      </c>
      <c r="M19" s="117">
        <v>108410.55</v>
      </c>
      <c r="N19" s="117">
        <v>109780.34999999999</v>
      </c>
    </row>
    <row r="20" spans="2:14">
      <c r="B20" s="166" t="s">
        <v>217</v>
      </c>
      <c r="C20" s="117"/>
      <c r="D20" s="117"/>
      <c r="E20" s="117"/>
      <c r="F20" s="117"/>
      <c r="G20" s="126"/>
      <c r="H20" s="117"/>
      <c r="I20" s="117"/>
      <c r="J20" s="117"/>
      <c r="K20" s="117">
        <v>314793.88535</v>
      </c>
      <c r="L20" s="126">
        <v>314793.88535</v>
      </c>
      <c r="M20" s="117">
        <v>469677.63114999991</v>
      </c>
      <c r="N20" s="117">
        <v>494115.64999999997</v>
      </c>
    </row>
    <row r="21" spans="2:14">
      <c r="C21" s="116"/>
      <c r="D21" s="116"/>
      <c r="E21" s="116"/>
      <c r="F21" s="122"/>
      <c r="G21" s="117"/>
      <c r="H21" s="116"/>
      <c r="I21" s="116"/>
      <c r="J21" s="116"/>
      <c r="K21" s="122"/>
      <c r="L21" s="116"/>
      <c r="M21" s="122"/>
    </row>
    <row r="22" spans="2:14">
      <c r="B22" s="119" t="s">
        <v>214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</row>
    <row r="23" spans="2:14">
      <c r="B23" s="119" t="s">
        <v>215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</row>
    <row r="24" spans="2:14">
      <c r="B24" s="119" t="s">
        <v>216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</row>
    <row r="25" spans="2:14">
      <c r="B25" s="105"/>
      <c r="C25" s="105"/>
      <c r="D25" s="105"/>
      <c r="E25" s="105"/>
      <c r="F25" s="105"/>
      <c r="G25" s="105"/>
      <c r="H25" s="105"/>
      <c r="I25" s="105"/>
      <c r="J25" s="105"/>
      <c r="K25" s="191"/>
      <c r="L25" s="191"/>
      <c r="M25" s="191"/>
      <c r="N25" s="191"/>
    </row>
    <row r="26" spans="2:14" s="31" customFormat="1">
      <c r="B26" s="125" t="s">
        <v>139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05"/>
      <c r="M26" s="117"/>
    </row>
    <row r="27" spans="2:14">
      <c r="B27" s="10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</row>
    <row r="28" spans="2:14">
      <c r="B28" s="107" t="s">
        <v>212</v>
      </c>
      <c r="C28" s="117">
        <f>SUM(C30:C33)</f>
        <v>166422.79999999999</v>
      </c>
      <c r="D28" s="117">
        <f t="shared" ref="D28:N28" si="6">SUM(D30:D33)</f>
        <v>183417.40000000002</v>
      </c>
      <c r="E28" s="117">
        <f t="shared" si="6"/>
        <v>208016.6</v>
      </c>
      <c r="F28" s="117">
        <f t="shared" si="6"/>
        <v>207474.40000000002</v>
      </c>
      <c r="G28" s="126">
        <f t="shared" si="6"/>
        <v>765331.2</v>
      </c>
      <c r="H28" s="117">
        <f t="shared" si="6"/>
        <v>205423</v>
      </c>
      <c r="I28" s="117">
        <f t="shared" si="6"/>
        <v>178400.9</v>
      </c>
      <c r="J28" s="117">
        <f t="shared" si="6"/>
        <v>210707.4</v>
      </c>
      <c r="K28" s="117">
        <f t="shared" si="6"/>
        <v>150313.94999999995</v>
      </c>
      <c r="L28" s="126">
        <f t="shared" si="6"/>
        <v>744845.25</v>
      </c>
      <c r="M28" s="117">
        <f t="shared" si="6"/>
        <v>148952.29999999999</v>
      </c>
      <c r="N28" s="117">
        <f t="shared" si="6"/>
        <v>182251.285</v>
      </c>
    </row>
    <row r="29" spans="2:14">
      <c r="B29" s="165" t="s">
        <v>138</v>
      </c>
      <c r="C29" s="121">
        <v>2.109649757890919E-2</v>
      </c>
      <c r="D29" s="121">
        <v>-2.1923056003190888E-2</v>
      </c>
      <c r="E29" s="121">
        <v>0.15576156337693448</v>
      </c>
      <c r="F29" s="121">
        <v>0.21510974819819473</v>
      </c>
      <c r="G29" s="121">
        <v>9.1395897396919112E-2</v>
      </c>
      <c r="H29" s="121">
        <f>H28/C28-1</f>
        <v>0.23434409227581798</v>
      </c>
      <c r="I29" s="121">
        <f t="shared" ref="I29" si="7">I28/D28-1</f>
        <v>-2.7350185969270191E-2</v>
      </c>
      <c r="J29" s="121">
        <f t="shared" ref="J29" si="8">J28/E28-1</f>
        <v>1.2935506108647132E-2</v>
      </c>
      <c r="K29" s="121">
        <f t="shared" ref="K29" si="9">K28/F28-1</f>
        <v>-0.27550603833533227</v>
      </c>
      <c r="L29" s="121">
        <f>L28/G28-1</f>
        <v>-2.6767430884824694E-2</v>
      </c>
      <c r="M29" s="121">
        <f>M28/H28-1</f>
        <v>-0.27489959741606351</v>
      </c>
      <c r="N29" s="121">
        <f>N28/I28-1</f>
        <v>2.1582766678867715E-2</v>
      </c>
    </row>
    <row r="30" spans="2:14">
      <c r="B30" s="112" t="s">
        <v>14</v>
      </c>
      <c r="C30" s="117">
        <v>53534</v>
      </c>
      <c r="D30" s="117">
        <v>58262</v>
      </c>
      <c r="E30" s="108">
        <v>65232</v>
      </c>
      <c r="F30" s="108">
        <v>63311</v>
      </c>
      <c r="G30" s="126">
        <v>240339</v>
      </c>
      <c r="H30" s="117">
        <v>58281</v>
      </c>
      <c r="I30" s="117">
        <v>39548</v>
      </c>
      <c r="J30" s="117">
        <v>70563</v>
      </c>
      <c r="K30" s="117">
        <v>59138</v>
      </c>
      <c r="L30" s="126">
        <v>227530</v>
      </c>
      <c r="M30" s="117">
        <v>57154</v>
      </c>
      <c r="N30" s="117">
        <v>65109</v>
      </c>
    </row>
    <row r="31" spans="2:14">
      <c r="B31" s="112" t="s">
        <v>78</v>
      </c>
      <c r="C31" s="117">
        <v>68220.800000000003</v>
      </c>
      <c r="D31" s="117">
        <v>74542.400000000009</v>
      </c>
      <c r="E31" s="108">
        <v>90521.600000000006</v>
      </c>
      <c r="F31" s="108">
        <v>92974.400000000009</v>
      </c>
      <c r="G31" s="126">
        <v>326259.20000000001</v>
      </c>
      <c r="H31" s="117">
        <v>95931</v>
      </c>
      <c r="I31" s="117">
        <v>88383.9</v>
      </c>
      <c r="J31" s="117">
        <v>81470.399999999994</v>
      </c>
      <c r="K31" s="117">
        <v>36997.949999999953</v>
      </c>
      <c r="L31" s="126">
        <v>302783.24999999994</v>
      </c>
      <c r="M31" s="117">
        <v>40387</v>
      </c>
      <c r="N31" s="117">
        <v>64363.200000000004</v>
      </c>
    </row>
    <row r="32" spans="2:14">
      <c r="B32" s="112" t="s">
        <v>17</v>
      </c>
      <c r="C32" s="117">
        <v>37038</v>
      </c>
      <c r="D32" s="117">
        <v>41970</v>
      </c>
      <c r="E32" s="108">
        <v>45051</v>
      </c>
      <c r="F32" s="108">
        <v>40487</v>
      </c>
      <c r="G32" s="126">
        <v>164546</v>
      </c>
      <c r="H32" s="117">
        <v>44599</v>
      </c>
      <c r="I32" s="117">
        <v>41645</v>
      </c>
      <c r="J32" s="117">
        <v>48792</v>
      </c>
      <c r="K32" s="117">
        <v>43578</v>
      </c>
      <c r="L32" s="126">
        <v>178614</v>
      </c>
      <c r="M32" s="117">
        <v>43436.3</v>
      </c>
      <c r="N32" s="117">
        <v>43441</v>
      </c>
    </row>
    <row r="33" spans="2:14">
      <c r="B33" s="112" t="s">
        <v>15</v>
      </c>
      <c r="C33" s="117">
        <v>7630</v>
      </c>
      <c r="D33" s="117">
        <v>8643</v>
      </c>
      <c r="E33" s="108">
        <v>7212</v>
      </c>
      <c r="F33" s="108">
        <v>10702</v>
      </c>
      <c r="G33" s="126">
        <v>34187</v>
      </c>
      <c r="H33" s="117">
        <v>6612</v>
      </c>
      <c r="I33" s="117">
        <v>8824</v>
      </c>
      <c r="J33" s="117">
        <v>9882</v>
      </c>
      <c r="K33" s="117">
        <v>10600</v>
      </c>
      <c r="L33" s="126">
        <v>35918</v>
      </c>
      <c r="M33" s="117">
        <v>7975</v>
      </c>
      <c r="N33" s="117">
        <v>9338.0849999999991</v>
      </c>
    </row>
    <row r="34" spans="2:14">
      <c r="B34" s="116"/>
      <c r="C34" s="117"/>
      <c r="D34" s="117"/>
      <c r="E34" s="117"/>
      <c r="F34" s="117"/>
      <c r="G34" s="117"/>
      <c r="H34" s="117"/>
      <c r="I34" s="117"/>
      <c r="J34" s="117"/>
      <c r="K34" s="117"/>
      <c r="L34" s="121"/>
      <c r="M34" s="117"/>
    </row>
    <row r="35" spans="2:14">
      <c r="B35" s="116"/>
      <c r="C35" s="122"/>
      <c r="D35" s="122"/>
      <c r="E35" s="122"/>
      <c r="F35" s="122"/>
      <c r="G35" s="116"/>
      <c r="H35" s="122"/>
      <c r="I35" s="122"/>
      <c r="J35" s="122"/>
      <c r="K35" s="117"/>
      <c r="L35" s="116"/>
      <c r="M35" s="117"/>
    </row>
    <row r="36" spans="2:14">
      <c r="B36" s="164" t="s">
        <v>213</v>
      </c>
      <c r="C36" s="117">
        <f>SUM(C38:C44)</f>
        <v>189910.59999999998</v>
      </c>
      <c r="D36" s="117">
        <f t="shared" ref="D36:N36" si="10">SUM(D38:D44)</f>
        <v>226573.80000000002</v>
      </c>
      <c r="E36" s="117">
        <f t="shared" si="10"/>
        <v>208161.65</v>
      </c>
      <c r="F36" s="117">
        <f t="shared" si="10"/>
        <v>217518</v>
      </c>
      <c r="G36" s="126">
        <f t="shared" si="10"/>
        <v>842164.05</v>
      </c>
      <c r="H36" s="117">
        <f t="shared" si="10"/>
        <v>229314.34999999998</v>
      </c>
      <c r="I36" s="117">
        <f t="shared" si="10"/>
        <v>221113.2</v>
      </c>
      <c r="J36" s="117">
        <f t="shared" si="10"/>
        <v>206592.19999999998</v>
      </c>
      <c r="K36" s="117">
        <f t="shared" si="10"/>
        <v>216068.34999999998</v>
      </c>
      <c r="L36" s="126">
        <f t="shared" si="10"/>
        <v>873088.1</v>
      </c>
      <c r="M36" s="117">
        <f t="shared" si="10"/>
        <v>230006.9</v>
      </c>
      <c r="N36" s="117">
        <f t="shared" si="10"/>
        <v>232479.8</v>
      </c>
    </row>
    <row r="37" spans="2:14">
      <c r="B37" s="165" t="s">
        <v>138</v>
      </c>
      <c r="C37" s="118">
        <v>-0.15030182959021698</v>
      </c>
      <c r="D37" s="118">
        <v>-1.6056505558772804E-2</v>
      </c>
      <c r="E37" s="118">
        <v>-2.1330187723423655E-2</v>
      </c>
      <c r="F37" s="118">
        <v>-2.0249188667520457E-3</v>
      </c>
      <c r="G37" s="118">
        <v>-4.7791767976905875E-2</v>
      </c>
      <c r="H37" s="121">
        <f>H36/C36-1</f>
        <v>0.20748578541692786</v>
      </c>
      <c r="I37" s="121">
        <f t="shared" ref="I37" si="11">I36/D36-1</f>
        <v>-2.4100756574679028E-2</v>
      </c>
      <c r="J37" s="121">
        <f t="shared" ref="J37" si="12">J36/E36-1</f>
        <v>-7.5395732114922343E-3</v>
      </c>
      <c r="K37" s="121">
        <f t="shared" ref="K37" si="13">K36/F36-1</f>
        <v>-6.6645059259464734E-3</v>
      </c>
      <c r="L37" s="121">
        <f>L36/G36-1</f>
        <v>3.6719745992481956E-2</v>
      </c>
      <c r="M37" s="121">
        <f>M36/H36-1</f>
        <v>3.0200901077495068E-3</v>
      </c>
      <c r="N37" s="121">
        <f>N36/I36-1</f>
        <v>5.1406248021375278E-2</v>
      </c>
    </row>
    <row r="38" spans="2:14">
      <c r="B38" s="166" t="s">
        <v>18</v>
      </c>
      <c r="C38" s="117">
        <v>123232.5</v>
      </c>
      <c r="D38" s="117">
        <v>148976.5</v>
      </c>
      <c r="E38" s="117">
        <v>133547</v>
      </c>
      <c r="F38" s="117">
        <v>136370.5</v>
      </c>
      <c r="G38" s="126">
        <v>542126.5</v>
      </c>
      <c r="H38" s="108">
        <v>151373</v>
      </c>
      <c r="I38" s="117">
        <v>143194</v>
      </c>
      <c r="J38" s="117">
        <v>140459.5</v>
      </c>
      <c r="K38" s="117">
        <v>148421.5</v>
      </c>
      <c r="L38" s="126">
        <v>583448</v>
      </c>
      <c r="M38" s="117">
        <v>157799</v>
      </c>
      <c r="N38" s="117">
        <v>154809</v>
      </c>
    </row>
    <row r="39" spans="2:14">
      <c r="B39" s="166" t="s">
        <v>19</v>
      </c>
      <c r="C39" s="117">
        <v>51779</v>
      </c>
      <c r="D39" s="117">
        <v>61972.5</v>
      </c>
      <c r="E39" s="117">
        <v>58603</v>
      </c>
      <c r="F39" s="117">
        <v>65227.5</v>
      </c>
      <c r="G39" s="126">
        <v>237582</v>
      </c>
      <c r="H39" s="108">
        <v>62614</v>
      </c>
      <c r="I39" s="117">
        <v>63743.5</v>
      </c>
      <c r="J39" s="117">
        <v>53235.5</v>
      </c>
      <c r="K39" s="117">
        <v>48485</v>
      </c>
      <c r="L39" s="126">
        <v>228078</v>
      </c>
      <c r="M39" s="117">
        <v>55175</v>
      </c>
      <c r="N39" s="117">
        <v>60289</v>
      </c>
    </row>
    <row r="40" spans="2:14">
      <c r="B40" s="166" t="s">
        <v>20</v>
      </c>
      <c r="C40" s="117">
        <v>7606.5499999999993</v>
      </c>
      <c r="D40" s="117">
        <v>8045.45</v>
      </c>
      <c r="E40" s="117">
        <v>7003.8499999999995</v>
      </c>
      <c r="F40" s="117">
        <v>7921.5499999999993</v>
      </c>
      <c r="G40" s="126">
        <v>30577.399999999998</v>
      </c>
      <c r="H40" s="108">
        <v>6677.2999999999993</v>
      </c>
      <c r="I40" s="117">
        <v>6233.5</v>
      </c>
      <c r="J40" s="117">
        <v>3884.2999999999997</v>
      </c>
      <c r="K40" s="117">
        <v>8333.15</v>
      </c>
      <c r="L40" s="126">
        <v>25128.25</v>
      </c>
      <c r="M40" s="117">
        <v>7841.7499999999991</v>
      </c>
      <c r="N40" s="117">
        <v>7960.0499999999993</v>
      </c>
    </row>
    <row r="41" spans="2:14">
      <c r="B41" s="166" t="s">
        <v>22</v>
      </c>
      <c r="C41" s="117">
        <v>0</v>
      </c>
      <c r="D41" s="117">
        <v>0</v>
      </c>
      <c r="E41" s="117">
        <v>0</v>
      </c>
      <c r="F41" s="117">
        <v>0</v>
      </c>
      <c r="G41" s="126">
        <v>0</v>
      </c>
      <c r="H41" s="108">
        <v>0</v>
      </c>
      <c r="I41" s="117">
        <v>0</v>
      </c>
      <c r="J41" s="117">
        <v>0</v>
      </c>
      <c r="K41" s="117">
        <v>0</v>
      </c>
      <c r="L41" s="126">
        <v>0</v>
      </c>
      <c r="M41" s="117">
        <v>0</v>
      </c>
      <c r="N41" s="117">
        <v>0</v>
      </c>
    </row>
    <row r="42" spans="2:14">
      <c r="B42" s="166" t="s">
        <v>32</v>
      </c>
      <c r="C42" s="117">
        <v>0</v>
      </c>
      <c r="D42" s="117">
        <v>0</v>
      </c>
      <c r="E42" s="117">
        <v>0</v>
      </c>
      <c r="F42" s="117">
        <v>0</v>
      </c>
      <c r="G42" s="126">
        <v>0</v>
      </c>
      <c r="H42" s="108">
        <v>0</v>
      </c>
      <c r="I42" s="117">
        <v>0</v>
      </c>
      <c r="J42" s="117">
        <v>0</v>
      </c>
      <c r="K42" s="117">
        <v>0</v>
      </c>
      <c r="L42" s="126">
        <v>0</v>
      </c>
      <c r="M42" s="117">
        <v>0</v>
      </c>
      <c r="N42" s="117">
        <v>0</v>
      </c>
    </row>
    <row r="43" spans="2:14">
      <c r="B43" s="166" t="s">
        <v>21</v>
      </c>
      <c r="C43" s="117">
        <v>7292.55</v>
      </c>
      <c r="D43" s="117">
        <v>7579.3499999999995</v>
      </c>
      <c r="E43" s="117">
        <v>9007.7999999999993</v>
      </c>
      <c r="F43" s="117">
        <v>7998.45</v>
      </c>
      <c r="G43" s="126">
        <v>31878.149999999998</v>
      </c>
      <c r="H43" s="108">
        <v>8650.0499999999993</v>
      </c>
      <c r="I43" s="117">
        <v>7942.2</v>
      </c>
      <c r="J43" s="117">
        <v>9012.9</v>
      </c>
      <c r="K43" s="117">
        <v>8800.7999999999993</v>
      </c>
      <c r="L43" s="126">
        <v>34405.949999999997</v>
      </c>
      <c r="M43" s="117">
        <v>8113.5</v>
      </c>
      <c r="N43" s="117">
        <v>7751.5499999999993</v>
      </c>
    </row>
    <row r="44" spans="2:14">
      <c r="B44" s="166" t="s">
        <v>217</v>
      </c>
      <c r="C44" s="117">
        <v>0</v>
      </c>
      <c r="D44" s="117">
        <v>0</v>
      </c>
      <c r="E44" s="117">
        <v>0</v>
      </c>
      <c r="F44" s="117">
        <v>0</v>
      </c>
      <c r="G44" s="126">
        <v>0</v>
      </c>
      <c r="H44" s="108">
        <v>0</v>
      </c>
      <c r="I44" s="117">
        <v>0</v>
      </c>
      <c r="J44" s="117">
        <v>0</v>
      </c>
      <c r="K44" s="117">
        <v>2027.8999999999999</v>
      </c>
      <c r="L44" s="126">
        <v>2027.8999999999999</v>
      </c>
      <c r="M44" s="117">
        <v>1077.6499999999999</v>
      </c>
      <c r="N44" s="117">
        <v>1670.1999999999998</v>
      </c>
    </row>
    <row r="45" spans="2:14">
      <c r="B45" s="124"/>
    </row>
    <row r="46" spans="2:14">
      <c r="B46" s="119" t="s">
        <v>214</v>
      </c>
    </row>
    <row r="47" spans="2:14">
      <c r="B47" s="119" t="s">
        <v>215</v>
      </c>
    </row>
    <row r="48" spans="2:14">
      <c r="B48" s="119" t="s">
        <v>216</v>
      </c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</row>
  </sheetData>
  <hyperlinks>
    <hyperlink ref="B1" location="SMSAAM!A1" display="INICI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SMSAAM</vt:lpstr>
      <vt:lpstr>Descripción Negocios</vt:lpstr>
      <vt:lpstr>EERR</vt:lpstr>
      <vt:lpstr>Balance</vt:lpstr>
      <vt:lpstr>Remolcadores</vt:lpstr>
      <vt:lpstr>Terminales Portuarios </vt:lpstr>
      <vt:lpstr>Logística</vt:lpstr>
      <vt:lpstr>Volúmenes Remolcadores</vt:lpstr>
      <vt:lpstr>Volúmenes Puertos</vt:lpstr>
      <vt:lpstr>Volúmenes Logística</vt:lpstr>
      <vt:lpstr>Efectivo y Deuda Financiera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Paula Raventos</cp:lastModifiedBy>
  <dcterms:created xsi:type="dcterms:W3CDTF">2016-07-11T20:30:49Z</dcterms:created>
  <dcterms:modified xsi:type="dcterms:W3CDTF">2016-08-05T17:55:55Z</dcterms:modified>
</cp:coreProperties>
</file>