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2/4Q22/Conference Call/"/>
    </mc:Choice>
  </mc:AlternateContent>
  <xr:revisionPtr revIDLastSave="360" documentId="8_{DC6C1129-FBEF-42E9-9BD4-AE897585BE62}" xr6:coauthVersionLast="47" xr6:coauthVersionMax="47" xr10:uidLastSave="{4C82A0B9-522D-4BDA-9654-40AC7AE6FCEC}"/>
  <bookViews>
    <workbookView xWindow="-120" yWindow="-120" windowWidth="20730" windowHeight="1116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Terminales Portuarios " sheetId="7" r:id="rId5"/>
    <sheet name="Efectivo y Deuda Financiera" sheetId="12" r:id="rId6"/>
  </sheets>
  <definedNames>
    <definedName name="_xlnm.Print_Area" localSheetId="2">EERR!$B$3:$B$28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7" l="1"/>
  <c r="E31" i="7"/>
  <c r="D31" i="7"/>
  <c r="C31" i="7"/>
  <c r="F23" i="7"/>
  <c r="F36" i="7" s="1"/>
  <c r="E23" i="7"/>
  <c r="E36" i="7" s="1"/>
  <c r="D23" i="7"/>
  <c r="D36" i="7" s="1"/>
  <c r="C23" i="7"/>
  <c r="C36" i="7" s="1"/>
  <c r="F12" i="7"/>
  <c r="E12" i="7"/>
  <c r="D12" i="7"/>
  <c r="C12" i="7"/>
  <c r="F4" i="7"/>
  <c r="E4" i="7"/>
  <c r="D4" i="7"/>
  <c r="D19" i="7" s="1"/>
  <c r="C4" i="7"/>
  <c r="C19" i="7" s="1"/>
  <c r="E19" i="7" l="1"/>
  <c r="F19" i="7"/>
  <c r="C7" i="12"/>
  <c r="C9" i="12"/>
  <c r="C7" i="4" l="1"/>
  <c r="C9" i="4" s="1"/>
  <c r="C27" i="4" s="1"/>
  <c r="C28" i="4" s="1"/>
  <c r="D7" i="4"/>
  <c r="D9" i="4" s="1"/>
  <c r="D16" i="4" l="1"/>
  <c r="D18" i="4" s="1"/>
  <c r="D20" i="4" s="1"/>
  <c r="C16" i="4"/>
  <c r="C18" i="4" s="1"/>
  <c r="C20" i="4" s="1"/>
  <c r="D27" i="4"/>
  <c r="D28" i="4" s="1"/>
  <c r="E7" i="12" l="1"/>
</calcChain>
</file>

<file path=xl/sharedStrings.xml><?xml version="1.0" encoding="utf-8"?>
<sst xmlns="http://schemas.openxmlformats.org/spreadsheetml/2006/main" count="287" uniqueCount="163">
  <si>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</si>
  <si>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</si>
  <si>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</si>
  <si>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</si>
  <si>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</si>
  <si>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</si>
  <si>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</si>
  <si>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</si>
  <si>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</si>
  <si>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</si>
  <si>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</si>
  <si>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</si>
  <si>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</si>
  <si>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Principales Drivers por Negocios</t>
  </si>
  <si>
    <t>División</t>
  </si>
  <si>
    <t>Remolcadores</t>
  </si>
  <si>
    <t>Terminales Portuarios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</si>
  <si>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</si>
  <si>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</si>
  <si>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</si>
  <si>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</si>
  <si>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</si>
  <si>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</si>
  <si>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</si>
  <si>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</si>
  <si>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</si>
  <si>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</si>
  <si>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</si>
  <si>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</si>
  <si>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</si>
  <si>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</si>
  <si>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</si>
  <si>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</si>
  <si>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</si>
  <si>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</si>
  <si>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</si>
  <si>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</si>
  <si>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</si>
  <si>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</si>
  <si>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</si>
  <si>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</si>
  <si>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</si>
  <si>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</si>
  <si>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</si>
  <si>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</si>
  <si>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</si>
  <si>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</si>
  <si>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</si>
  <si>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</si>
  <si>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</si>
  <si>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</si>
  <si>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</si>
  <si>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</si>
  <si>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</si>
  <si>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</si>
  <si>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</si>
  <si>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</si>
  <si>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</si>
  <si>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</si>
  <si>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</si>
  <si>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</si>
  <si>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</si>
  <si>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</si>
  <si>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</si>
  <si>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SAAM Logistics</t>
  </si>
  <si>
    <t>Almacenaje y Transporte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</si>
  <si>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</si>
  <si>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Interes Minoritario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</si>
  <si>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</si>
  <si>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</si>
  <si>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</si>
  <si>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</si>
  <si>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</si>
  <si>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</si>
  <si>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</si>
  <si>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</si>
  <si>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</si>
  <si>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</si>
  <si>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</si>
  <si>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</si>
  <si>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</si>
  <si>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</si>
  <si>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</si>
  <si>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</si>
  <si>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</si>
  <si>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</si>
  <si>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</si>
  <si>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</si>
  <si>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</si>
  <si>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</si>
  <si>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</si>
  <si>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</si>
  <si>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</si>
  <si>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</si>
  <si>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</si>
  <si>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</si>
  <si>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</si>
  <si>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</si>
  <si>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</si>
  <si>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</si>
  <si>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</si>
  <si>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</si>
  <si>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</si>
  <si>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Toneladas</t>
  </si>
  <si>
    <t>Faenas</t>
  </si>
  <si>
    <t>Total Faenas</t>
  </si>
  <si>
    <t>Resultado Filiales (MUS$) (1)</t>
  </si>
  <si>
    <t>Puertos Consolidados (1)</t>
  </si>
  <si>
    <t>TPG</t>
  </si>
  <si>
    <t>Puertos Coligados (2)</t>
  </si>
  <si>
    <t>Total toneladas</t>
  </si>
  <si>
    <t>TEU</t>
  </si>
  <si>
    <t xml:space="preserve">Caldera </t>
  </si>
  <si>
    <t>(1) Volúmenes al 100%</t>
  </si>
  <si>
    <t>Ingresos por Puerto (MUS$)(1)</t>
  </si>
  <si>
    <t>(1) Empresas consolidadas y coligadas al 100%</t>
  </si>
  <si>
    <t>Resultado Filiales (MUS$) (2)</t>
  </si>
  <si>
    <t>(2) Empresas consolidadas al 100%</t>
  </si>
  <si>
    <t>Resultado Asociadas (MUS$)(3)</t>
  </si>
  <si>
    <t>Utilidad (asociadas al 100%)</t>
  </si>
  <si>
    <t>Balance (MUS$)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</si>
  <si>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</si>
  <si>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</si>
  <si>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</si>
  <si>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</si>
  <si>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</si>
  <si>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</si>
  <si>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Toneladas movilizadas</t>
  </si>
  <si>
    <t>(1) Aerosan: 100% propiedad a partir de 01 noviembre 2020</t>
  </si>
  <si>
    <t>Total TEU</t>
  </si>
  <si>
    <t>(3) Coligadas al 100%, solo Utilidad incluye cifras Puerto Buenavista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</si>
  <si>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</si>
  <si>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</si>
  <si>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</si>
  <si>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</si>
  <si>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</si>
  <si>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</si>
  <si>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</si>
  <si>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</si>
  <si>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</si>
  <si>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</si>
  <si>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</si>
  <si>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</si>
  <si>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</si>
  <si>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</si>
  <si>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</si>
  <si>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</si>
  <si>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</si>
  <si>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Ganancia (pérdida) procedente de operaciones continuadas</t>
  </si>
  <si>
    <t>Gasto por impuestos a las ganancias, operaciones continuadas</t>
  </si>
  <si>
    <t>Logística terrestre y logística aérea</t>
  </si>
  <si>
    <t>Consolidado Proforma</t>
  </si>
  <si>
    <t>Activos para su disposición clasificados como mantenidos para la venta y operaciones discontinuadas (*)</t>
  </si>
  <si>
    <t>Pasivos para su disposición clasificados como operaciones discontinuadas  (*)</t>
  </si>
  <si>
    <t>Ganancia (pérdida) procedente de operaciones discontinuadas  (*)</t>
  </si>
  <si>
    <t>(*) Apertura de Operaciones Discontinuadas se encuentra detallada en nota 41 de los Estados Financieros.</t>
  </si>
  <si>
    <t>Logística terrestre y aérea</t>
  </si>
  <si>
    <t>Reexpresado(1)</t>
  </si>
  <si>
    <t>4Q2021</t>
  </si>
  <si>
    <t>4Q2022</t>
  </si>
  <si>
    <t>(*) La reexpresión del estado de resultado por función del periodo terminado al 31 de diciembre de 2021 corresponde a la separación en operaciones continuadas y discontinuadas. La porción del estado de resultado por función de operaciones discontinuadas se encuentra en la nota 41.2.</t>
  </si>
  <si>
    <t>4Q22</t>
  </si>
  <si>
    <t>4Q21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</si>
</sst>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3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5" applyNumberFormat="0" applyAlignment="0" applyProtection="0"/>
    <xf numFmtId="191" fontId="31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176" fontId="34" fillId="0" borderId="7" applyNumberFormat="0" applyFill="0" applyAlignment="0" applyProtection="0"/>
    <xf numFmtId="0" fontId="36" fillId="0" borderId="4" applyNumberFormat="0" applyFill="0" applyProtection="0">
      <alignment horizontal="center"/>
    </xf>
    <xf numFmtId="0" fontId="37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8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8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9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0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1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2" applyNumberFormat="0" applyFill="0" applyBorder="0" applyAlignment="0" applyProtection="0">
      <protection locked="0"/>
    </xf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1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4"/>
    <xf numFmtId="224" fontId="50" fillId="0" borderId="14"/>
    <xf numFmtId="225" fontId="50" fillId="0" borderId="14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4"/>
    <xf numFmtId="227" fontId="50" fillId="0" borderId="14"/>
    <xf numFmtId="228" fontId="50" fillId="0" borderId="14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4"/>
    <xf numFmtId="235" fontId="50" fillId="0" borderId="14"/>
    <xf numFmtId="234" fontId="50" fillId="0" borderId="14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4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23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7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9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8" applyNumberFormat="0">
      <alignment vertical="center"/>
    </xf>
    <xf numFmtId="212" fontId="58" fillId="34" borderId="0"/>
    <xf numFmtId="283" fontId="7" fillId="0" borderId="0"/>
    <xf numFmtId="0" fontId="111" fillId="13" borderId="3" applyNumberFormat="0" applyAlignment="0" applyProtection="0"/>
    <xf numFmtId="0" fontId="112" fillId="23" borderId="19" applyNumberFormat="0" applyAlignment="0" applyProtection="0"/>
    <xf numFmtId="223" fontId="50" fillId="28" borderId="20">
      <protection locked="0"/>
    </xf>
    <xf numFmtId="224" fontId="50" fillId="28" borderId="20">
      <protection locked="0"/>
    </xf>
    <xf numFmtId="225" fontId="50" fillId="28" borderId="20">
      <protection locked="0"/>
    </xf>
    <xf numFmtId="284" fontId="50" fillId="28" borderId="20">
      <protection locked="0"/>
    </xf>
    <xf numFmtId="285" fontId="50" fillId="28" borderId="20">
      <protection locked="0"/>
    </xf>
    <xf numFmtId="286" fontId="50" fillId="28" borderId="20">
      <protection locked="0"/>
    </xf>
    <xf numFmtId="226" fontId="50" fillId="28" borderId="20">
      <protection locked="0"/>
    </xf>
    <xf numFmtId="229" fontId="50" fillId="49" borderId="20">
      <alignment horizontal="right"/>
      <protection locked="0"/>
    </xf>
    <xf numFmtId="230" fontId="50" fillId="49" borderId="20">
      <alignment horizontal="right"/>
      <protection locked="0"/>
    </xf>
    <xf numFmtId="170" fontId="113" fillId="0" borderId="0" applyNumberFormat="0" applyFill="0" applyBorder="0" applyAlignment="0"/>
    <xf numFmtId="0" fontId="50" fillId="36" borderId="20">
      <alignment horizontal="left"/>
      <protection locked="0"/>
    </xf>
    <xf numFmtId="49" fontId="50" fillId="35" borderId="20">
      <alignment horizontal="left" vertical="top" wrapText="1"/>
      <protection locked="0"/>
    </xf>
    <xf numFmtId="231" fontId="50" fillId="28" borderId="20">
      <protection locked="0"/>
    </xf>
    <xf numFmtId="235" fontId="50" fillId="28" borderId="20">
      <protection locked="0"/>
    </xf>
    <xf numFmtId="234" fontId="50" fillId="28" borderId="20">
      <protection locked="0"/>
    </xf>
    <xf numFmtId="49" fontId="50" fillId="35" borderId="20">
      <alignment horizontal="left"/>
      <protection locked="0"/>
    </xf>
    <xf numFmtId="249" fontId="50" fillId="28" borderId="20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2" applyNumberFormat="0" applyFont="0" applyFill="0" applyAlignment="0" applyProtection="0"/>
    <xf numFmtId="172" fontId="121" fillId="0" borderId="0" applyFill="0" applyBorder="0" applyAlignment="0" applyProtection="0"/>
    <xf numFmtId="3" fontId="22" fillId="0" borderId="14" applyNumberFormat="0" applyBorder="0"/>
    <xf numFmtId="3" fontId="22" fillId="0" borderId="14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3" fillId="13" borderId="3" applyNumberFormat="0" applyAlignment="0" applyProtection="0"/>
    <xf numFmtId="0" fontId="133" fillId="13" borderId="3" applyNumberFormat="0" applyAlignment="0" applyProtection="0"/>
    <xf numFmtId="0" fontId="132" fillId="13" borderId="3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8">
      <alignment horizontal="right" wrapText="1"/>
    </xf>
    <xf numFmtId="196" fontId="141" fillId="0" borderId="8">
      <alignment horizontal="right"/>
    </xf>
    <xf numFmtId="196" fontId="142" fillId="0" borderId="23">
      <alignment horizontal="right" wrapText="1"/>
    </xf>
    <xf numFmtId="196" fontId="142" fillId="0" borderId="23">
      <alignment horizontal="right" wrapText="1"/>
    </xf>
    <xf numFmtId="204" fontId="39" fillId="0" borderId="8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8">
      <alignment horizontal="left"/>
    </xf>
    <xf numFmtId="204" fontId="39" fillId="0" borderId="8">
      <alignment horizontal="left"/>
    </xf>
    <xf numFmtId="204" fontId="145" fillId="0" borderId="23">
      <alignment horizontal="left"/>
    </xf>
    <xf numFmtId="204" fontId="145" fillId="0" borderId="23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8">
      <alignment horizontal="center"/>
    </xf>
    <xf numFmtId="204" fontId="149" fillId="0" borderId="8">
      <alignment horizontal="center"/>
    </xf>
    <xf numFmtId="204" fontId="150" fillId="0" borderId="23">
      <alignment horizontal="center"/>
    </xf>
    <xf numFmtId="204" fontId="150" fillId="0" borderId="23">
      <alignment horizontal="center"/>
    </xf>
    <xf numFmtId="171" fontId="27" fillId="0" borderId="8" applyFill="0" applyBorder="0" applyProtection="0">
      <alignment horizontal="right" vertical="top"/>
    </xf>
    <xf numFmtId="171" fontId="27" fillId="0" borderId="23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9">
      <alignment horizontal="right" vertical="center"/>
    </xf>
    <xf numFmtId="1" fontId="16" fillId="41" borderId="9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9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4" applyNumberFormat="0" applyAlignment="0" applyProtection="0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5" fillId="0" borderId="0">
      <alignment horizontal="left"/>
    </xf>
    <xf numFmtId="0" fontId="176" fillId="0" borderId="28">
      <alignment horizontal="left" vertical="top"/>
    </xf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9" fillId="0" borderId="0">
      <alignment horizontal="left"/>
    </xf>
    <xf numFmtId="0" fontId="180" fillId="0" borderId="28">
      <alignment horizontal="lef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3" applyNumberFormat="0" applyAlignment="0" applyProtection="0"/>
    <xf numFmtId="222" fontId="200" fillId="7" borderId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22" fillId="59" borderId="0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132" fillId="13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174" fontId="201" fillId="60" borderId="0"/>
    <xf numFmtId="0" fontId="202" fillId="0" borderId="35"/>
    <xf numFmtId="9" fontId="203" fillId="0" borderId="35" applyFill="0" applyAlignment="0" applyProtection="0"/>
    <xf numFmtId="0" fontId="204" fillId="0" borderId="35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6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6" applyNumberFormat="0" applyFill="0" applyAlignment="0" applyProtection="0"/>
    <xf numFmtId="0" fontId="82" fillId="43" borderId="15" applyNumberFormat="0" applyAlignment="0" applyProtection="0"/>
    <xf numFmtId="1" fontId="211" fillId="1" borderId="37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8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6">
      <alignment horizontal="center"/>
    </xf>
    <xf numFmtId="0" fontId="52" fillId="0" borderId="0">
      <alignment horizontal="left"/>
    </xf>
    <xf numFmtId="339" fontId="209" fillId="0" borderId="36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2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6" applyNumberFormat="0" applyFill="0" applyAlignment="0" applyProtection="0"/>
    <xf numFmtId="0" fontId="230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21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1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1" fontId="158" fillId="0" borderId="9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9">
      <alignment horizontal="center"/>
    </xf>
    <xf numFmtId="1" fontId="158" fillId="0" borderId="9">
      <alignment horizontal="center"/>
    </xf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39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0" applyNumberFormat="0" applyFill="0" applyAlignment="0" applyProtection="0"/>
    <xf numFmtId="0" fontId="2" fillId="0" borderId="0" applyAlignment="0" applyProtection="0"/>
    <xf numFmtId="0" fontId="247" fillId="0" borderId="41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19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7" fillId="0" borderId="43" applyNumberFormat="0" applyFont="0" applyFill="0" applyAlignment="0" applyProtection="0"/>
    <xf numFmtId="0" fontId="7" fillId="0" borderId="43" applyNumberFormat="0" applyFon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83" fillId="43" borderId="15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68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2" applyBorder="1"/>
    <xf numFmtId="0" fontId="257" fillId="0" borderId="0" xfId="0" applyFont="1"/>
    <xf numFmtId="0" fontId="258" fillId="0" borderId="0" xfId="0" applyFont="1"/>
    <xf numFmtId="0" fontId="259" fillId="68" borderId="45" xfId="0" applyFont="1" applyFill="1" applyBorder="1" applyAlignment="1">
      <alignment horizontal="left" vertical="center"/>
    </xf>
    <xf numFmtId="0" fontId="259" fillId="68" borderId="46" xfId="0" applyFont="1" applyFill="1" applyBorder="1" applyAlignment="1">
      <alignment horizontal="left" vertical="center"/>
    </xf>
    <xf numFmtId="0" fontId="257" fillId="0" borderId="45" xfId="0" applyFont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9" fontId="257" fillId="0" borderId="47" xfId="1" applyFont="1" applyBorder="1" applyAlignment="1">
      <alignment horizontal="center" vertical="center"/>
    </xf>
    <xf numFmtId="0" fontId="257" fillId="69" borderId="45" xfId="0" applyFont="1" applyFill="1" applyBorder="1" applyAlignment="1">
      <alignment horizontal="left" vertical="center"/>
    </xf>
    <xf numFmtId="0" fontId="257" fillId="69" borderId="46" xfId="0" applyFont="1" applyFill="1" applyBorder="1" applyAlignment="1">
      <alignment horizontal="left" vertical="center"/>
    </xf>
    <xf numFmtId="9" fontId="257" fillId="69" borderId="47" xfId="1" applyFont="1" applyFill="1" applyBorder="1" applyAlignment="1">
      <alignment horizontal="center" vertical="center"/>
    </xf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9" fontId="257" fillId="0" borderId="0" xfId="1" applyFont="1" applyFill="1" applyBorder="1" applyAlignment="1">
      <alignment horizontal="center" vertical="center"/>
    </xf>
    <xf numFmtId="0" fontId="259" fillId="68" borderId="46" xfId="0" applyFont="1" applyFill="1" applyBorder="1" applyAlignment="1">
      <alignment horizontal="center" vertical="center"/>
    </xf>
    <xf numFmtId="9" fontId="257" fillId="0" borderId="46" xfId="1" applyFont="1" applyBorder="1" applyAlignment="1">
      <alignment horizontal="center" vertical="center"/>
    </xf>
    <xf numFmtId="9" fontId="257" fillId="69" borderId="46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0" fontId="0" fillId="0" borderId="14" xfId="0" applyBorder="1"/>
    <xf numFmtId="0" fontId="258" fillId="70" borderId="0" xfId="0" applyFont="1" applyFill="1" applyAlignment="1">
      <alignment vertical="center"/>
    </xf>
    <xf numFmtId="0" fontId="257" fillId="70" borderId="0" xfId="0" applyFont="1" applyFill="1" applyAlignment="1">
      <alignment vertical="center"/>
    </xf>
    <xf numFmtId="0" fontId="263" fillId="0" borderId="0" xfId="2" applyFont="1" applyAlignment="1">
      <alignment vertical="center"/>
    </xf>
    <xf numFmtId="0" fontId="258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Alignment="1">
      <alignment vertical="center"/>
    </xf>
    <xf numFmtId="0" fontId="264" fillId="70" borderId="0" xfId="0" applyFont="1" applyFill="1" applyAlignment="1">
      <alignment vertical="center"/>
    </xf>
    <xf numFmtId="175" fontId="264" fillId="70" borderId="0" xfId="0" applyNumberFormat="1" applyFont="1" applyFill="1" applyAlignment="1">
      <alignment horizontal="center" vertical="center"/>
    </xf>
    <xf numFmtId="175" fontId="261" fillId="71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1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58" fillId="71" borderId="0" xfId="0" applyFont="1" applyFill="1" applyAlignment="1">
      <alignment horizontal="left"/>
    </xf>
    <xf numFmtId="0" fontId="258" fillId="70" borderId="0" xfId="0" applyFont="1" applyFill="1"/>
    <xf numFmtId="0" fontId="265" fillId="0" borderId="0" xfId="0" applyFont="1"/>
    <xf numFmtId="0" fontId="258" fillId="71" borderId="0" xfId="0" applyFont="1" applyFill="1"/>
    <xf numFmtId="0" fontId="257" fillId="71" borderId="0" xfId="0" applyFont="1" applyFill="1"/>
    <xf numFmtId="0" fontId="257" fillId="0" borderId="0" xfId="0" applyFont="1" applyAlignment="1">
      <alignment horizontal="left"/>
    </xf>
    <xf numFmtId="0" fontId="258" fillId="0" borderId="0" xfId="0" applyFont="1" applyAlignment="1">
      <alignment horizontal="left"/>
    </xf>
    <xf numFmtId="0" fontId="262" fillId="0" borderId="0" xfId="0" applyFont="1" applyAlignment="1">
      <alignment horizontal="left" vertical="center" indent="2"/>
    </xf>
    <xf numFmtId="3" fontId="261" fillId="71" borderId="0" xfId="0" applyNumberFormat="1" applyFont="1" applyFill="1" applyAlignment="1">
      <alignment horizontal="center" vertical="center"/>
    </xf>
    <xf numFmtId="0" fontId="258" fillId="0" borderId="49" xfId="0" applyFont="1" applyBorder="1" applyAlignment="1">
      <alignment vertical="center"/>
    </xf>
    <xf numFmtId="0" fontId="3" fillId="71" borderId="0" xfId="0" applyFont="1" applyFill="1"/>
    <xf numFmtId="0" fontId="266" fillId="71" borderId="0" xfId="0" applyFont="1" applyFill="1" applyAlignment="1">
      <alignment horizontal="left"/>
    </xf>
    <xf numFmtId="0" fontId="267" fillId="7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58" fillId="71" borderId="0" xfId="0" applyFont="1" applyFill="1" applyAlignment="1">
      <alignment horizontal="left" vertical="center"/>
    </xf>
    <xf numFmtId="0" fontId="257" fillId="71" borderId="0" xfId="0" applyFont="1" applyFill="1" applyAlignment="1">
      <alignment horizontal="left" vertical="center"/>
    </xf>
    <xf numFmtId="0" fontId="265" fillId="0" borderId="0" xfId="0" applyFont="1" applyAlignment="1">
      <alignment vertical="center"/>
    </xf>
    <xf numFmtId="0" fontId="0" fillId="71" borderId="0" xfId="0" applyFill="1" applyAlignment="1">
      <alignment vertical="center"/>
    </xf>
    <xf numFmtId="0" fontId="3" fillId="71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258" fillId="0" borderId="0" xfId="0" applyFont="1" applyAlignment="1">
      <alignment horizontal="center"/>
    </xf>
    <xf numFmtId="0" fontId="6" fillId="0" borderId="2" xfId="2" applyBorder="1" applyAlignment="1">
      <alignment vertical="center"/>
    </xf>
    <xf numFmtId="0" fontId="0" fillId="0" borderId="25" xfId="0" applyBorder="1"/>
    <xf numFmtId="17" fontId="258" fillId="0" borderId="48" xfId="0" applyNumberFormat="1" applyFont="1" applyBorder="1" applyAlignment="1">
      <alignment horizontal="center" vertical="center"/>
    </xf>
    <xf numFmtId="14" fontId="258" fillId="0" borderId="48" xfId="0" applyNumberFormat="1" applyFont="1" applyBorder="1" applyAlignment="1">
      <alignment horizontal="center" vertical="center"/>
    </xf>
    <xf numFmtId="0" fontId="270" fillId="0" borderId="0" xfId="2" applyFont="1" applyAlignment="1">
      <alignment horizontal="center" vertical="center"/>
    </xf>
    <xf numFmtId="3" fontId="0" fillId="0" borderId="0" xfId="0" applyNumberFormat="1"/>
    <xf numFmtId="3" fontId="3" fillId="71" borderId="0" xfId="0" applyNumberFormat="1" applyFont="1" applyFill="1"/>
    <xf numFmtId="3" fontId="0" fillId="71" borderId="0" xfId="0" applyNumberFormat="1" applyFill="1"/>
    <xf numFmtId="0" fontId="0" fillId="0" borderId="0" xfId="0" applyAlignment="1">
      <alignment wrapText="1"/>
    </xf>
    <xf numFmtId="41" fontId="257" fillId="0" borderId="0" xfId="9377" applyFont="1"/>
    <xf numFmtId="3" fontId="257" fillId="0" borderId="0" xfId="0" applyNumberFormat="1" applyFont="1"/>
    <xf numFmtId="2" fontId="257" fillId="0" borderId="0" xfId="9377" applyNumberFormat="1" applyFont="1"/>
    <xf numFmtId="0" fontId="272" fillId="0" borderId="0" xfId="0" applyFont="1"/>
    <xf numFmtId="0" fontId="6" fillId="0" borderId="0" xfId="2" applyBorder="1" applyAlignment="1">
      <alignment vertical="center"/>
    </xf>
    <xf numFmtId="0" fontId="264" fillId="0" borderId="0" xfId="0" applyFont="1" applyAlignment="1">
      <alignment horizontal="center" vertical="center"/>
    </xf>
    <xf numFmtId="0" fontId="272" fillId="0" borderId="0" xfId="0" applyFont="1" applyAlignment="1">
      <alignment horizontal="center"/>
    </xf>
    <xf numFmtId="41" fontId="273" fillId="0" borderId="0" xfId="9377" applyFont="1" applyFill="1" applyAlignment="1">
      <alignment horizontal="center" wrapText="1"/>
    </xf>
    <xf numFmtId="0" fontId="272" fillId="0" borderId="0" xfId="0" applyFont="1" applyAlignment="1">
      <alignment vertical="center"/>
    </xf>
    <xf numFmtId="0" fontId="275" fillId="0" borderId="0" xfId="2" applyFont="1" applyAlignment="1">
      <alignment vertical="center"/>
    </xf>
    <xf numFmtId="0" fontId="274" fillId="71" borderId="0" xfId="0" applyFont="1" applyFill="1"/>
    <xf numFmtId="0" fontId="274" fillId="0" borderId="0" xfId="0" applyFont="1" applyAlignment="1">
      <alignment horizontal="right"/>
    </xf>
    <xf numFmtId="0" fontId="276" fillId="0" borderId="0" xfId="0" applyFont="1" applyAlignment="1">
      <alignment horizontal="left"/>
    </xf>
    <xf numFmtId="0" fontId="274" fillId="0" borderId="0" xfId="0" applyFont="1" applyAlignment="1">
      <alignment vertical="center"/>
    </xf>
    <xf numFmtId="0" fontId="277" fillId="0" borderId="0" xfId="0" applyFont="1" applyAlignment="1">
      <alignment vertical="center"/>
    </xf>
    <xf numFmtId="0" fontId="258" fillId="0" borderId="24" xfId="0" applyFont="1" applyBorder="1" applyAlignment="1">
      <alignment vertical="center"/>
    </xf>
    <xf numFmtId="0" fontId="264" fillId="0" borderId="51" xfId="0" applyFont="1" applyBorder="1" applyAlignment="1">
      <alignment horizontal="center" vertical="center"/>
    </xf>
    <xf numFmtId="0" fontId="264" fillId="0" borderId="50" xfId="0" applyFont="1" applyBorder="1" applyAlignment="1">
      <alignment horizontal="center" vertical="center"/>
    </xf>
    <xf numFmtId="41" fontId="278" fillId="0" borderId="0" xfId="9377" applyFont="1" applyFill="1" applyAlignment="1">
      <alignment horizontal="center" wrapText="1"/>
    </xf>
    <xf numFmtId="3" fontId="264" fillId="70" borderId="0" xfId="0" applyNumberFormat="1" applyFont="1" applyFill="1" applyAlignment="1">
      <alignment horizontal="center" vertical="center"/>
    </xf>
    <xf numFmtId="3" fontId="278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3" fontId="264" fillId="70" borderId="0" xfId="0" applyNumberFormat="1" applyFont="1" applyFill="1" applyAlignment="1">
      <alignment horizontal="center"/>
    </xf>
    <xf numFmtId="3" fontId="264" fillId="71" borderId="0" xfId="0" applyNumberFormat="1" applyFont="1" applyFill="1" applyAlignment="1">
      <alignment horizontal="center"/>
    </xf>
    <xf numFmtId="3" fontId="278" fillId="0" borderId="0" xfId="0" applyNumberFormat="1" applyFont="1" applyAlignment="1">
      <alignment horizontal="center"/>
    </xf>
    <xf numFmtId="9" fontId="278" fillId="0" borderId="0" xfId="1" applyFont="1" applyFill="1" applyAlignment="1">
      <alignment horizontal="center"/>
    </xf>
    <xf numFmtId="0" fontId="264" fillId="0" borderId="49" xfId="0" applyFont="1" applyBorder="1" applyAlignment="1">
      <alignment horizontal="center" vertical="center"/>
    </xf>
    <xf numFmtId="0" fontId="279" fillId="0" borderId="0" xfId="0" applyFont="1" applyAlignment="1">
      <alignment vertical="center"/>
    </xf>
    <xf numFmtId="0" fontId="264" fillId="71" borderId="0" xfId="0" applyFont="1" applyFill="1"/>
    <xf numFmtId="41" fontId="264" fillId="70" borderId="0" xfId="9377" applyFont="1" applyFill="1"/>
    <xf numFmtId="41" fontId="278" fillId="0" borderId="0" xfId="0" applyNumberFormat="1" applyFont="1"/>
    <xf numFmtId="0" fontId="278" fillId="0" borderId="0" xfId="0" applyFont="1"/>
    <xf numFmtId="3" fontId="278" fillId="71" borderId="0" xfId="0" applyNumberFormat="1" applyFont="1" applyFill="1" applyAlignment="1">
      <alignment vertical="center"/>
    </xf>
    <xf numFmtId="0" fontId="280" fillId="0" borderId="0" xfId="0" applyFont="1" applyAlignment="1">
      <alignment vertical="center"/>
    </xf>
    <xf numFmtId="0" fontId="278" fillId="0" borderId="0" xfId="0" applyFont="1" applyAlignment="1">
      <alignment horizontal="right"/>
    </xf>
    <xf numFmtId="0" fontId="281" fillId="0" borderId="0" xfId="2" applyFont="1" applyAlignment="1">
      <alignment horizontal="center" vertical="center"/>
    </xf>
    <xf numFmtId="0" fontId="264" fillId="71" borderId="0" xfId="0" applyFont="1" applyFill="1" applyAlignment="1">
      <alignment horizontal="center"/>
    </xf>
    <xf numFmtId="41" fontId="264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0" fontId="264" fillId="0" borderId="0" xfId="0" applyFont="1" applyAlignment="1">
      <alignment horizontal="center"/>
    </xf>
    <xf numFmtId="262" fontId="282" fillId="0" borderId="0" xfId="1" applyNumberFormat="1" applyFont="1" applyAlignment="1">
      <alignment horizontal="center" vertical="center"/>
    </xf>
    <xf numFmtId="41" fontId="278" fillId="0" borderId="0" xfId="0" applyNumberFormat="1" applyFont="1" applyAlignment="1">
      <alignment horizontal="center" vertical="center"/>
    </xf>
    <xf numFmtId="0" fontId="259" fillId="68" borderId="0" xfId="0" applyFont="1" applyFill="1" applyAlignment="1">
      <alignment horizontal="left" vertical="center"/>
    </xf>
    <xf numFmtId="0" fontId="264" fillId="0" borderId="0" xfId="0" applyFont="1" applyFill="1" applyBorder="1" applyAlignment="1">
      <alignment horizontal="center" vertical="center"/>
    </xf>
    <xf numFmtId="3" fontId="279" fillId="71" borderId="0" xfId="0" applyNumberFormat="1" applyFont="1" applyFill="1"/>
    <xf numFmtId="0" fontId="257" fillId="0" borderId="0" xfId="0" applyFont="1" applyAlignment="1">
      <alignment horizontal="left" vertical="top" wrapText="1"/>
    </xf>
    <xf numFmtId="41" fontId="0" fillId="0" borderId="0" xfId="9377" applyFont="1" applyAlignment="1">
      <alignment vertical="center"/>
    </xf>
    <xf numFmtId="41" fontId="3" fillId="0" borderId="0" xfId="9377" applyFont="1" applyAlignment="1">
      <alignment vertical="center"/>
    </xf>
    <xf numFmtId="3" fontId="274" fillId="0" borderId="0" xfId="0" applyNumberFormat="1" applyFont="1" applyAlignment="1">
      <alignment horizontal="center" vertical="center"/>
    </xf>
    <xf numFmtId="9" fontId="274" fillId="0" borderId="0" xfId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58" fillId="0" borderId="49" xfId="0" applyFont="1" applyBorder="1" applyAlignment="1">
      <alignment horizontal="center" vertical="center"/>
    </xf>
    <xf numFmtId="3" fontId="283" fillId="70" borderId="0" xfId="0" applyNumberFormat="1" applyFont="1" applyFill="1" applyAlignment="1">
      <alignment horizontal="center" vertical="center"/>
    </xf>
    <xf numFmtId="3" fontId="284" fillId="0" borderId="0" xfId="0" applyNumberFormat="1" applyFont="1" applyAlignment="1">
      <alignment horizontal="center" vertical="center"/>
    </xf>
    <xf numFmtId="3" fontId="283" fillId="0" borderId="0" xfId="0" applyNumberFormat="1" applyFont="1" applyAlignment="1">
      <alignment horizontal="center" vertical="center"/>
    </xf>
    <xf numFmtId="9" fontId="257" fillId="0" borderId="0" xfId="1" applyFont="1" applyFill="1" applyAlignment="1">
      <alignment horizontal="center" vertical="center"/>
    </xf>
    <xf numFmtId="41" fontId="0" fillId="0" borderId="0" xfId="0" applyNumberFormat="1" applyAlignment="1">
      <alignment vertical="center"/>
    </xf>
    <xf numFmtId="3" fontId="257" fillId="0" borderId="0" xfId="0" applyNumberFormat="1" applyFont="1" applyAlignment="1">
      <alignment horizontal="center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B13:G29" headerRowCount="0" headerRowDxfId="33" dataDxfId="32" totalsRowDxfId="31">
  <tableColumns count="6">
    <tableColumn id="1" xr3:uid="{00000000-0010-0000-0000-000001000000}" name="Columna1" totalsRowLabel="Total" headerRowDxfId="30" dataDxfId="29" totalsRowDxfId="28"/>
    <tableColumn id="2" xr3:uid="{00000000-0010-0000-0000-000002000000}" name="Columna2" headerRowDxfId="27" dataDxfId="26" totalsRowDxfId="25"/>
    <tableColumn id="3" xr3:uid="{00000000-0010-0000-0000-000003000000}" name="Columna3" headerRowDxfId="24" dataDxfId="23" totalsRowDxfId="22"/>
    <tableColumn id="4" xr3:uid="{00000000-0010-0000-0000-000004000000}" name="Columna4" headerRowDxfId="21" dataDxfId="20" totalsRowDxfId="19"/>
    <tableColumn id="5" xr3:uid="{00000000-0010-0000-0000-000005000000}" name="Columna5" headerRowDxfId="18" dataDxfId="17" dataCellStyle="Porcentaje"/>
    <tableColumn id="6" xr3:uid="{00000000-0010-0000-0000-000006000000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" displayName="Tabla7" ref="B38:G49" headerRowCount="0" totalsRowShown="0" headerRowDxfId="13" dataDxfId="12">
  <tableColumns count="6">
    <tableColumn id="1" xr3:uid="{00000000-0010-0000-0100-000001000000}" name="Columna1" headerRowDxfId="11" dataDxfId="10"/>
    <tableColumn id="2" xr3:uid="{00000000-0010-0000-0100-000002000000}" name="Columna2" headerRowDxfId="9" dataDxfId="8"/>
    <tableColumn id="3" xr3:uid="{00000000-0010-0000-0100-000003000000}" name="Columna3" headerRowDxfId="7" dataDxfId="6"/>
    <tableColumn id="4" xr3:uid="{00000000-0010-0000-0100-000004000000}" name="Columna4" headerRowDxfId="5" dataDxfId="4"/>
    <tableColumn id="5" xr3:uid="{00000000-0010-0000-0100-000005000000}" name="Columna5" headerRowDxfId="3" dataDxfId="2" dataCellStyle="Porcentaje"/>
    <tableColumn id="6" xr3:uid="{00000000-0010-0000-0100-000006000000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showGridLines="0" tabSelected="1" zoomScale="115" zoomScaleNormal="115" workbookViewId="0">
      <selection activeCell="G9" sqref="G9"/>
    </sheetView>
  </sheetViews>
  <sheetFormatPr baseColWidth="10" defaultColWidth="11.42578125" defaultRowHeight="15"/>
  <cols>
    <col min="1" max="1" width="5.7109375" customWidth="1"/>
    <col min="2" max="2" width="15" style="2" customWidth="1"/>
    <col min="3" max="3" width="6.5703125" style="2" bestFit="1" customWidth="1"/>
    <col min="4" max="4" width="31.140625" style="2" customWidth="1"/>
    <col min="5" max="5" width="8.7109375" style="2" customWidth="1"/>
    <col min="6" max="6" width="9.140625" style="2" customWidth="1"/>
    <col min="7" max="7" width="49" style="2" customWidth="1"/>
  </cols>
  <sheetData>
    <row r="2" spans="2:7">
      <c r="B2" s="1" t="s">
        <v>0</v>
      </c>
    </row>
    <row r="4" spans="2:7">
      <c r="B4" s="3" t="s">
        <v>13</v>
      </c>
    </row>
    <row r="5" spans="2:7">
      <c r="B5" s="4" t="s">
        <v>14</v>
      </c>
      <c r="C5" s="5"/>
      <c r="D5" s="111" t="s">
        <v>1</v>
      </c>
      <c r="E5" s="111"/>
      <c r="F5" s="111"/>
    </row>
    <row r="6" spans="2:7">
      <c r="B6" s="6" t="s">
        <v>15</v>
      </c>
      <c r="C6" s="7"/>
      <c r="D6" s="7" t="s">
        <v>131</v>
      </c>
      <c r="E6" s="7"/>
      <c r="F6" s="8"/>
    </row>
    <row r="7" spans="2:7">
      <c r="B7" s="9" t="s">
        <v>16</v>
      </c>
      <c r="C7" s="10"/>
      <c r="D7" s="10" t="s">
        <v>132</v>
      </c>
      <c r="E7" s="10"/>
      <c r="F7" s="11"/>
    </row>
    <row r="8" spans="2:7">
      <c r="B8" s="6" t="s">
        <v>156</v>
      </c>
      <c r="C8" s="7"/>
      <c r="D8" s="7" t="s">
        <v>127</v>
      </c>
      <c r="E8" s="7"/>
      <c r="F8" s="8"/>
    </row>
    <row r="11" spans="2:7">
      <c r="B11" s="12" t="s">
        <v>17</v>
      </c>
      <c r="C11" s="13"/>
      <c r="D11" s="13"/>
      <c r="E11" s="13"/>
      <c r="F11" s="13"/>
      <c r="G11" s="13"/>
    </row>
    <row r="12" spans="2:7" ht="4.5" customHeight="1"/>
    <row r="13" spans="2:7">
      <c r="B13" s="14" t="s">
        <v>18</v>
      </c>
      <c r="C13" s="14"/>
      <c r="D13" s="14"/>
      <c r="E13" s="14"/>
      <c r="F13" s="15" t="s">
        <v>19</v>
      </c>
      <c r="G13" s="14" t="s">
        <v>20</v>
      </c>
    </row>
    <row r="14" spans="2:7">
      <c r="B14" s="13" t="s">
        <v>141</v>
      </c>
      <c r="C14" s="13"/>
      <c r="D14" s="13"/>
      <c r="E14" s="13" t="s">
        <v>21</v>
      </c>
      <c r="F14" s="16">
        <v>1</v>
      </c>
      <c r="G14" s="13" t="s">
        <v>133</v>
      </c>
    </row>
    <row r="15" spans="2:7">
      <c r="B15" s="13" t="s">
        <v>142</v>
      </c>
      <c r="C15" s="13"/>
      <c r="D15" s="13"/>
      <c r="E15" s="13" t="s">
        <v>21</v>
      </c>
      <c r="F15" s="16">
        <v>1</v>
      </c>
      <c r="G15" s="13" t="s">
        <v>133</v>
      </c>
    </row>
    <row r="16" spans="2:7">
      <c r="B16" s="13" t="s">
        <v>143</v>
      </c>
      <c r="C16" s="13"/>
      <c r="D16" s="13"/>
      <c r="E16" s="13" t="s">
        <v>21</v>
      </c>
      <c r="F16" s="16">
        <v>1</v>
      </c>
      <c r="G16" s="13" t="s">
        <v>22</v>
      </c>
    </row>
    <row r="17" spans="2:7">
      <c r="B17" s="13" t="s">
        <v>23</v>
      </c>
      <c r="C17" s="13"/>
      <c r="D17" s="13"/>
      <c r="E17" s="13" t="s">
        <v>21</v>
      </c>
      <c r="F17" s="16">
        <v>1</v>
      </c>
      <c r="G17" s="13" t="s">
        <v>133</v>
      </c>
    </row>
    <row r="18" spans="2:7">
      <c r="B18" s="13" t="s">
        <v>24</v>
      </c>
      <c r="C18" s="13"/>
      <c r="D18" s="13"/>
      <c r="E18" s="13" t="s">
        <v>21</v>
      </c>
      <c r="F18" s="16">
        <v>1</v>
      </c>
      <c r="G18" s="13" t="s">
        <v>25</v>
      </c>
    </row>
    <row r="19" spans="2:7">
      <c r="B19" s="13" t="s">
        <v>26</v>
      </c>
      <c r="C19" s="13"/>
      <c r="D19" s="13"/>
      <c r="E19" s="13" t="s">
        <v>21</v>
      </c>
      <c r="F19" s="16">
        <v>1</v>
      </c>
      <c r="G19" s="13" t="s">
        <v>22</v>
      </c>
    </row>
    <row r="20" spans="2:7">
      <c r="B20" s="13" t="s">
        <v>27</v>
      </c>
      <c r="C20" s="13"/>
      <c r="D20" s="13"/>
      <c r="E20" s="13" t="s">
        <v>21</v>
      </c>
      <c r="F20" s="16">
        <v>0.7</v>
      </c>
      <c r="G20" s="13" t="s">
        <v>22</v>
      </c>
    </row>
    <row r="21" spans="2:7">
      <c r="B21" s="13" t="s">
        <v>28</v>
      </c>
      <c r="C21" s="13"/>
      <c r="D21" s="13"/>
      <c r="E21" s="13" t="s">
        <v>21</v>
      </c>
      <c r="F21" s="16">
        <v>1</v>
      </c>
      <c r="G21" s="13" t="s">
        <v>22</v>
      </c>
    </row>
    <row r="22" spans="2:7">
      <c r="B22" s="13" t="s">
        <v>144</v>
      </c>
      <c r="C22" s="13"/>
      <c r="D22" s="13"/>
      <c r="E22" s="13" t="s">
        <v>21</v>
      </c>
      <c r="F22" s="16">
        <v>1</v>
      </c>
      <c r="G22" s="13" t="s">
        <v>133</v>
      </c>
    </row>
    <row r="23" spans="2:7">
      <c r="B23" s="13" t="s">
        <v>145</v>
      </c>
      <c r="C23" s="13"/>
      <c r="D23" s="13"/>
      <c r="E23" s="13" t="s">
        <v>21</v>
      </c>
      <c r="F23" s="16">
        <v>0.7</v>
      </c>
      <c r="G23" s="13" t="s">
        <v>22</v>
      </c>
    </row>
    <row r="24" spans="2:7">
      <c r="B24" s="13" t="s">
        <v>146</v>
      </c>
      <c r="C24" s="13"/>
      <c r="D24" s="13"/>
      <c r="E24" s="13" t="s">
        <v>21</v>
      </c>
      <c r="F24" s="16">
        <v>0.7</v>
      </c>
      <c r="G24" s="13" t="s">
        <v>22</v>
      </c>
    </row>
    <row r="25" spans="2:7">
      <c r="B25" s="13" t="s">
        <v>147</v>
      </c>
      <c r="C25" s="13"/>
      <c r="D25" s="13"/>
      <c r="E25" s="13" t="s">
        <v>21</v>
      </c>
      <c r="F25" s="16">
        <v>0.7</v>
      </c>
      <c r="G25" s="13" t="s">
        <v>22</v>
      </c>
    </row>
    <row r="26" spans="2:7">
      <c r="B26" s="13" t="s">
        <v>134</v>
      </c>
      <c r="C26" s="13"/>
      <c r="D26" s="13"/>
      <c r="E26" s="13" t="s">
        <v>21</v>
      </c>
      <c r="F26" s="16">
        <v>1</v>
      </c>
      <c r="G26" s="13" t="s">
        <v>22</v>
      </c>
    </row>
    <row r="27" spans="2:7">
      <c r="B27" s="13" t="s">
        <v>135</v>
      </c>
      <c r="C27" s="13"/>
      <c r="D27" s="13"/>
      <c r="E27" s="13" t="s">
        <v>21</v>
      </c>
      <c r="F27" s="16">
        <v>1</v>
      </c>
      <c r="G27" s="13" t="s">
        <v>137</v>
      </c>
    </row>
    <row r="28" spans="2:7">
      <c r="B28" s="13" t="s">
        <v>29</v>
      </c>
      <c r="C28" s="13"/>
      <c r="D28" s="13"/>
      <c r="E28" s="13" t="s">
        <v>30</v>
      </c>
      <c r="F28" s="16">
        <v>0.4</v>
      </c>
      <c r="G28" s="13" t="s">
        <v>22</v>
      </c>
    </row>
    <row r="29" spans="2:7">
      <c r="B29" s="13" t="s">
        <v>31</v>
      </c>
      <c r="C29" s="13"/>
      <c r="D29" s="13"/>
      <c r="E29" s="13" t="s">
        <v>30</v>
      </c>
      <c r="F29" s="16">
        <v>0.25</v>
      </c>
      <c r="G29" s="13" t="s">
        <v>32</v>
      </c>
    </row>
    <row r="30" spans="2:7" ht="2.1" customHeight="1">
      <c r="B30" s="13"/>
      <c r="C30" s="13"/>
      <c r="D30" s="13"/>
      <c r="E30" s="13"/>
      <c r="F30" s="16"/>
      <c r="G30" s="13"/>
    </row>
    <row r="31" spans="2:7">
      <c r="B31" s="13" t="s">
        <v>33</v>
      </c>
      <c r="C31" s="13"/>
      <c r="D31" s="13"/>
      <c r="E31" s="13"/>
      <c r="F31" s="16"/>
      <c r="G31" s="13"/>
    </row>
    <row r="32" spans="2:7">
      <c r="B32" s="13" t="s">
        <v>136</v>
      </c>
      <c r="C32" s="13"/>
      <c r="D32" s="13"/>
      <c r="E32" s="13"/>
      <c r="F32" s="16"/>
      <c r="G32" s="13"/>
    </row>
    <row r="33" spans="2:7">
      <c r="C33" s="13"/>
      <c r="D33" s="13"/>
      <c r="E33" s="13"/>
      <c r="F33" s="13"/>
      <c r="G33" s="13"/>
    </row>
    <row r="34" spans="2:7">
      <c r="B34" s="13"/>
      <c r="C34" s="13"/>
      <c r="D34" s="13"/>
      <c r="E34" s="13"/>
      <c r="F34" s="13"/>
      <c r="G34" s="13"/>
    </row>
    <row r="35" spans="2:7">
      <c r="B35" s="13"/>
      <c r="C35" s="13"/>
      <c r="D35" s="13"/>
      <c r="E35" s="13"/>
      <c r="F35" s="13"/>
      <c r="G35" s="13"/>
    </row>
    <row r="36" spans="2:7">
      <c r="B36" s="12" t="s">
        <v>34</v>
      </c>
      <c r="C36" s="13"/>
      <c r="D36" s="13"/>
      <c r="E36" s="13"/>
      <c r="F36" s="13"/>
      <c r="G36" s="13"/>
    </row>
    <row r="37" spans="2:7" ht="6" customHeight="1"/>
    <row r="38" spans="2:7">
      <c r="B38" s="14" t="s">
        <v>18</v>
      </c>
      <c r="C38" s="14"/>
      <c r="D38" s="14" t="s">
        <v>35</v>
      </c>
      <c r="E38" s="14"/>
      <c r="F38" s="15" t="s">
        <v>19</v>
      </c>
      <c r="G38" s="14" t="s">
        <v>36</v>
      </c>
    </row>
    <row r="39" spans="2:7">
      <c r="B39" s="13" t="s">
        <v>23</v>
      </c>
      <c r="C39" s="13" t="s">
        <v>37</v>
      </c>
      <c r="D39" s="13" t="s">
        <v>38</v>
      </c>
      <c r="E39" s="13" t="s">
        <v>21</v>
      </c>
      <c r="F39" s="16">
        <v>1</v>
      </c>
      <c r="G39" s="13" t="s">
        <v>39</v>
      </c>
    </row>
    <row r="40" spans="2:7">
      <c r="B40" s="13" t="s">
        <v>23</v>
      </c>
      <c r="C40" s="13" t="s">
        <v>40</v>
      </c>
      <c r="D40" s="13" t="s">
        <v>41</v>
      </c>
      <c r="E40" s="13" t="s">
        <v>30</v>
      </c>
      <c r="F40" s="16">
        <v>0.5</v>
      </c>
      <c r="G40" s="13" t="s">
        <v>138</v>
      </c>
    </row>
    <row r="41" spans="2:7">
      <c r="B41" s="13" t="s">
        <v>23</v>
      </c>
      <c r="C41" s="13" t="s">
        <v>42</v>
      </c>
      <c r="D41" s="13" t="s">
        <v>43</v>
      </c>
      <c r="E41" s="13" t="s">
        <v>30</v>
      </c>
      <c r="F41" s="16">
        <v>0.5</v>
      </c>
      <c r="G41" s="13" t="s">
        <v>139</v>
      </c>
    </row>
    <row r="42" spans="2:7">
      <c r="B42" s="13" t="s">
        <v>23</v>
      </c>
      <c r="C42" s="13" t="s">
        <v>44</v>
      </c>
      <c r="D42" s="13" t="s">
        <v>45</v>
      </c>
      <c r="E42" s="13" t="s">
        <v>30</v>
      </c>
      <c r="F42" s="16">
        <v>0.35</v>
      </c>
      <c r="G42" s="13" t="s">
        <v>46</v>
      </c>
    </row>
    <row r="43" spans="2:7">
      <c r="B43" s="13" t="s">
        <v>23</v>
      </c>
      <c r="C43" s="13" t="s">
        <v>47</v>
      </c>
      <c r="D43" s="13" t="s">
        <v>48</v>
      </c>
      <c r="E43" s="13" t="s">
        <v>30</v>
      </c>
      <c r="F43" s="16">
        <v>0.5</v>
      </c>
      <c r="G43" s="13" t="s">
        <v>49</v>
      </c>
    </row>
    <row r="44" spans="2:7">
      <c r="B44" s="13" t="s">
        <v>26</v>
      </c>
      <c r="C44" s="13" t="s">
        <v>50</v>
      </c>
      <c r="D44" s="13" t="s">
        <v>51</v>
      </c>
      <c r="E44" s="13" t="s">
        <v>21</v>
      </c>
      <c r="F44" s="16">
        <v>1</v>
      </c>
      <c r="G44" s="13" t="s">
        <v>39</v>
      </c>
    </row>
    <row r="45" spans="2:7">
      <c r="B45" s="13" t="s">
        <v>52</v>
      </c>
      <c r="C45" s="13" t="s">
        <v>53</v>
      </c>
      <c r="D45" s="13" t="s">
        <v>54</v>
      </c>
      <c r="E45" s="13" t="s">
        <v>21</v>
      </c>
      <c r="F45" s="16">
        <v>1</v>
      </c>
      <c r="G45" s="13" t="s">
        <v>55</v>
      </c>
    </row>
    <row r="46" spans="2:7">
      <c r="B46" s="13" t="s">
        <v>56</v>
      </c>
      <c r="C46" s="13" t="s">
        <v>57</v>
      </c>
      <c r="D46" s="13" t="s">
        <v>58</v>
      </c>
      <c r="E46" s="13" t="s">
        <v>30</v>
      </c>
      <c r="F46" s="16">
        <v>0.33329999999999999</v>
      </c>
      <c r="G46" s="13" t="s">
        <v>49</v>
      </c>
    </row>
    <row r="47" spans="2:7">
      <c r="B47" s="13" t="s">
        <v>59</v>
      </c>
      <c r="C47" s="13" t="s">
        <v>60</v>
      </c>
      <c r="D47" s="13" t="s">
        <v>61</v>
      </c>
      <c r="E47" s="13" t="s">
        <v>21</v>
      </c>
      <c r="F47" s="16">
        <v>0.7</v>
      </c>
      <c r="G47" s="13" t="s">
        <v>39</v>
      </c>
    </row>
    <row r="48" spans="2:7">
      <c r="B48" s="13" t="s">
        <v>28</v>
      </c>
      <c r="C48" s="13" t="s">
        <v>62</v>
      </c>
      <c r="D48" s="13" t="s">
        <v>63</v>
      </c>
      <c r="E48" s="13" t="s">
        <v>21</v>
      </c>
      <c r="F48" s="16">
        <v>0.51</v>
      </c>
      <c r="G48" s="13" t="s">
        <v>46</v>
      </c>
    </row>
    <row r="49" spans="2:7">
      <c r="B49" s="13"/>
      <c r="C49" s="13"/>
      <c r="D49" s="13"/>
      <c r="E49" s="13"/>
      <c r="F49" s="16"/>
      <c r="G49" s="13"/>
    </row>
    <row r="50" spans="2:7">
      <c r="B50" s="13"/>
      <c r="C50" s="13"/>
      <c r="D50" s="13"/>
      <c r="E50" s="13"/>
      <c r="F50" s="13"/>
      <c r="G50" s="13"/>
    </row>
    <row r="51" spans="2:7">
      <c r="B51" s="12" t="s">
        <v>150</v>
      </c>
      <c r="C51" s="13"/>
      <c r="D51"/>
      <c r="E51" s="13"/>
      <c r="F51" s="13"/>
      <c r="G51" s="13"/>
    </row>
    <row r="52" spans="2:7" ht="3.75" customHeight="1">
      <c r="B52" s="13"/>
      <c r="C52" s="13"/>
      <c r="D52" s="13"/>
      <c r="E52" s="13"/>
      <c r="F52" s="13"/>
      <c r="G52" s="13"/>
    </row>
    <row r="53" spans="2:7" ht="15" customHeight="1">
      <c r="B53" s="4" t="s">
        <v>18</v>
      </c>
      <c r="C53" s="5"/>
      <c r="D53" s="5" t="s">
        <v>35</v>
      </c>
      <c r="E53" s="5"/>
      <c r="F53" s="17" t="s">
        <v>19</v>
      </c>
      <c r="G53" s="5" t="s">
        <v>20</v>
      </c>
    </row>
    <row r="54" spans="2:7" ht="15" customHeight="1">
      <c r="B54" s="6" t="s">
        <v>23</v>
      </c>
      <c r="C54" s="7"/>
      <c r="D54" s="7" t="s">
        <v>64</v>
      </c>
      <c r="E54" s="7" t="s">
        <v>21</v>
      </c>
      <c r="F54" s="18">
        <v>1</v>
      </c>
      <c r="G54" s="7" t="s">
        <v>65</v>
      </c>
    </row>
    <row r="55" spans="2:7" ht="15" customHeight="1">
      <c r="B55" s="9" t="s">
        <v>23</v>
      </c>
      <c r="C55" s="10"/>
      <c r="D55" s="10" t="s">
        <v>66</v>
      </c>
      <c r="E55" s="10" t="s">
        <v>21</v>
      </c>
      <c r="F55" s="19">
        <v>1</v>
      </c>
      <c r="G55" s="10" t="s">
        <v>140</v>
      </c>
    </row>
    <row r="56" spans="2:7" ht="15" customHeight="1">
      <c r="B56" s="6" t="s">
        <v>26</v>
      </c>
      <c r="C56" s="7"/>
      <c r="D56" s="7" t="s">
        <v>66</v>
      </c>
      <c r="E56" s="7" t="s">
        <v>21</v>
      </c>
      <c r="F56" s="18">
        <v>1</v>
      </c>
      <c r="G56" s="7" t="s">
        <v>140</v>
      </c>
    </row>
    <row r="57" spans="2:7" ht="15" customHeight="1">
      <c r="B57" s="9" t="s">
        <v>56</v>
      </c>
      <c r="C57" s="10"/>
      <c r="D57" s="10" t="s">
        <v>66</v>
      </c>
      <c r="E57" s="10" t="s">
        <v>21</v>
      </c>
      <c r="F57" s="19">
        <v>1</v>
      </c>
      <c r="G57" s="10" t="s">
        <v>140</v>
      </c>
    </row>
    <row r="58" spans="2:7">
      <c r="B58" s="13" t="s">
        <v>128</v>
      </c>
    </row>
    <row r="59" spans="2:7" ht="15" customHeight="1"/>
  </sheetData>
  <mergeCells count="1">
    <mergeCell ref="D5:F5"/>
  </mergeCells>
  <phoneticPr fontId="269" type="noConversion"/>
  <hyperlinks>
    <hyperlink ref="B2" location="SMSAAM!A1" display="Índice" xr:uid="{00000000-0004-0000-0000-00000000000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31"/>
  <sheetViews>
    <sheetView showGridLines="0" topLeftCell="A16" zoomScale="110" zoomScaleNormal="110" workbookViewId="0">
      <selection activeCell="B31" sqref="B31"/>
    </sheetView>
  </sheetViews>
  <sheetFormatPr baseColWidth="10" defaultColWidth="11.42578125" defaultRowHeight="15"/>
  <cols>
    <col min="1" max="1" width="5.7109375" customWidth="1"/>
    <col min="2" max="2" width="43.140625" style="2" customWidth="1"/>
  </cols>
  <sheetData>
    <row r="2" spans="1:4">
      <c r="B2" s="27" t="s">
        <v>0</v>
      </c>
    </row>
    <row r="4" spans="1:4" ht="20.25" customHeight="1">
      <c r="A4" s="24"/>
      <c r="B4" s="28" t="s">
        <v>68</v>
      </c>
      <c r="C4" s="63">
        <v>44561</v>
      </c>
      <c r="D4" s="63">
        <v>44926</v>
      </c>
    </row>
    <row r="5" spans="1:4" s="29" customFormat="1" ht="6" customHeight="1">
      <c r="B5" s="30"/>
    </row>
    <row r="6" spans="1:4" s="23" customFormat="1" ht="15" customHeight="1">
      <c r="B6" s="31" t="s">
        <v>69</v>
      </c>
      <c r="C6" s="46">
        <v>323961.88177720102</v>
      </c>
      <c r="D6" s="46">
        <v>141963</v>
      </c>
    </row>
    <row r="7" spans="1:4" s="23" customFormat="1" ht="15" customHeight="1">
      <c r="B7" s="31" t="s">
        <v>70</v>
      </c>
      <c r="C7" s="46">
        <v>204925.59007860321</v>
      </c>
      <c r="D7" s="46">
        <v>170955</v>
      </c>
    </row>
    <row r="8" spans="1:4" s="23" customFormat="1" ht="48.75" customHeight="1">
      <c r="B8" s="68" t="s">
        <v>152</v>
      </c>
      <c r="C8" s="46"/>
      <c r="D8" s="46">
        <v>648231</v>
      </c>
    </row>
    <row r="9" spans="1:4" ht="15" customHeight="1">
      <c r="B9" s="32" t="s">
        <v>71</v>
      </c>
      <c r="C9" s="33">
        <v>528887.47185580421</v>
      </c>
      <c r="D9" s="33">
        <v>961149</v>
      </c>
    </row>
    <row r="10" spans="1:4" s="23" customFormat="1" ht="15" customHeight="1">
      <c r="B10" s="31" t="s">
        <v>72</v>
      </c>
      <c r="C10" s="34">
        <v>837278</v>
      </c>
      <c r="D10" s="34">
        <v>675351</v>
      </c>
    </row>
    <row r="11" spans="1:4" s="23" customFormat="1" ht="15" customHeight="1">
      <c r="B11" s="31" t="s">
        <v>73</v>
      </c>
      <c r="C11" s="34">
        <v>473056.18972515297</v>
      </c>
      <c r="D11" s="34">
        <v>253564</v>
      </c>
    </row>
    <row r="12" spans="1:4" ht="15" customHeight="1">
      <c r="B12" s="32" t="s">
        <v>74</v>
      </c>
      <c r="C12" s="33">
        <v>1310334.1897251529</v>
      </c>
      <c r="D12" s="33">
        <v>928915</v>
      </c>
    </row>
    <row r="13" spans="1:4" ht="15" customHeight="1">
      <c r="B13" s="32" t="s">
        <v>75</v>
      </c>
      <c r="C13" s="33">
        <v>1839221.661580957</v>
      </c>
      <c r="D13" s="33">
        <v>1890064</v>
      </c>
    </row>
    <row r="14" spans="1:4" ht="15" customHeight="1">
      <c r="B14" s="35"/>
      <c r="C14" s="46"/>
      <c r="D14" s="46"/>
    </row>
    <row r="15" spans="1:4" s="23" customFormat="1" ht="15" customHeight="1">
      <c r="B15" s="31" t="s">
        <v>76</v>
      </c>
      <c r="C15" s="46">
        <v>116597</v>
      </c>
      <c r="D15" s="46">
        <v>83215</v>
      </c>
    </row>
    <row r="16" spans="1:4" s="23" customFormat="1" ht="15" customHeight="1">
      <c r="B16" s="35" t="s">
        <v>77</v>
      </c>
      <c r="C16" s="46">
        <v>4232</v>
      </c>
      <c r="D16" s="46">
        <v>93</v>
      </c>
    </row>
    <row r="17" spans="2:4" s="23" customFormat="1" ht="15" customHeight="1">
      <c r="B17" s="31" t="s">
        <v>78</v>
      </c>
      <c r="C17" s="34">
        <v>131191</v>
      </c>
      <c r="D17" s="34">
        <v>91794</v>
      </c>
    </row>
    <row r="18" spans="2:4" s="23" customFormat="1" ht="33" customHeight="1">
      <c r="B18" s="68" t="s">
        <v>153</v>
      </c>
      <c r="C18" s="46"/>
      <c r="D18" s="46">
        <v>273066</v>
      </c>
    </row>
    <row r="19" spans="2:4" ht="15" customHeight="1">
      <c r="B19" s="32" t="s">
        <v>79</v>
      </c>
      <c r="C19" s="33">
        <v>252020</v>
      </c>
      <c r="D19" s="33">
        <v>448168</v>
      </c>
    </row>
    <row r="20" spans="2:4" s="23" customFormat="1" ht="15" customHeight="1">
      <c r="B20" s="31" t="s">
        <v>80</v>
      </c>
      <c r="C20" s="46">
        <v>563760</v>
      </c>
      <c r="D20" s="46">
        <v>465854</v>
      </c>
    </row>
    <row r="21" spans="2:4" s="23" customFormat="1" ht="15" customHeight="1">
      <c r="B21" s="35" t="s">
        <v>77</v>
      </c>
      <c r="C21" s="46">
        <v>35415</v>
      </c>
      <c r="D21" s="46">
        <v>0</v>
      </c>
    </row>
    <row r="22" spans="2:4" s="23" customFormat="1" ht="15" customHeight="1">
      <c r="B22" s="31" t="s">
        <v>81</v>
      </c>
      <c r="C22" s="34">
        <v>131816.4273000001</v>
      </c>
      <c r="D22" s="34">
        <v>99676</v>
      </c>
    </row>
    <row r="23" spans="2:4" s="23" customFormat="1" ht="15" customHeight="1">
      <c r="B23" s="32" t="s">
        <v>82</v>
      </c>
      <c r="C23" s="33">
        <v>730991.4273000001</v>
      </c>
      <c r="D23" s="33">
        <v>565530</v>
      </c>
    </row>
    <row r="24" spans="2:4" ht="15" customHeight="1">
      <c r="B24" s="32" t="s">
        <v>83</v>
      </c>
      <c r="C24" s="33">
        <v>983011.4273000001</v>
      </c>
      <c r="D24" s="33">
        <v>1013698</v>
      </c>
    </row>
    <row r="25" spans="2:4">
      <c r="B25" s="37"/>
      <c r="C25" s="46"/>
      <c r="D25" s="46"/>
    </row>
    <row r="26" spans="2:4" s="23" customFormat="1" ht="20.100000000000001" customHeight="1">
      <c r="B26" s="31" t="s">
        <v>84</v>
      </c>
      <c r="C26" s="34">
        <v>802686</v>
      </c>
      <c r="D26" s="34">
        <v>822381</v>
      </c>
    </row>
    <row r="27" spans="2:4" s="23" customFormat="1" ht="20.100000000000001" customHeight="1">
      <c r="B27" s="31" t="s">
        <v>85</v>
      </c>
      <c r="C27" s="34">
        <v>53525</v>
      </c>
      <c r="D27" s="34">
        <v>53985</v>
      </c>
    </row>
    <row r="28" spans="2:4">
      <c r="B28" s="32" t="s">
        <v>86</v>
      </c>
      <c r="C28" s="33">
        <v>856211</v>
      </c>
      <c r="D28" s="33">
        <v>876366</v>
      </c>
    </row>
    <row r="29" spans="2:4">
      <c r="B29" s="32" t="s">
        <v>87</v>
      </c>
      <c r="C29" s="33">
        <v>1839222.4272999999</v>
      </c>
      <c r="D29" s="33">
        <v>1890064</v>
      </c>
    </row>
    <row r="31" spans="2:4">
      <c r="B31" s="2" t="s">
        <v>155</v>
      </c>
    </row>
  </sheetData>
  <phoneticPr fontId="269" type="noConversion"/>
  <hyperlinks>
    <hyperlink ref="B2" location="SMSAAM!A1" display="INICIO" xr:uid="{00000000-0004-0000-01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showGridLines="0" zoomScale="110" zoomScaleNormal="110" workbookViewId="0">
      <selection activeCell="B6" sqref="B6"/>
    </sheetView>
  </sheetViews>
  <sheetFormatPr baseColWidth="10" defaultColWidth="11.42578125" defaultRowHeight="15"/>
  <cols>
    <col min="1" max="1" width="5.7109375" customWidth="1"/>
    <col min="2" max="2" width="54.5703125" style="2" customWidth="1"/>
    <col min="3" max="3" width="13.7109375" style="59" customWidth="1"/>
    <col min="4" max="4" width="13.7109375" style="108" customWidth="1"/>
    <col min="5" max="6" width="15.28515625" customWidth="1"/>
  </cols>
  <sheetData>
    <row r="1" spans="1:6">
      <c r="B1" s="20" t="s">
        <v>0</v>
      </c>
      <c r="C1" s="64"/>
      <c r="D1" s="104"/>
    </row>
    <row r="2" spans="1:6">
      <c r="C2" s="108" t="s">
        <v>157</v>
      </c>
    </row>
    <row r="3" spans="1:6" ht="15.75" thickBot="1">
      <c r="A3" s="24"/>
      <c r="B3" s="47" t="s">
        <v>88</v>
      </c>
      <c r="C3" s="95">
        <v>2021</v>
      </c>
      <c r="D3" s="95">
        <v>2022</v>
      </c>
      <c r="E3" s="112"/>
    </row>
    <row r="4" spans="1:6" s="22" customFormat="1" ht="6.75" customHeight="1">
      <c r="B4" s="21"/>
      <c r="C4" s="105"/>
      <c r="D4" s="105"/>
    </row>
    <row r="5" spans="1:6" s="48" customFormat="1">
      <c r="B5" s="25" t="s">
        <v>89</v>
      </c>
      <c r="C5" s="106">
        <v>407660</v>
      </c>
      <c r="D5" s="106">
        <v>461835</v>
      </c>
      <c r="E5" s="66"/>
      <c r="F5" s="66"/>
    </row>
    <row r="6" spans="1:6" s="23" customFormat="1">
      <c r="B6" s="35" t="s">
        <v>3</v>
      </c>
      <c r="C6" s="110">
        <v>-264128</v>
      </c>
      <c r="D6" s="110">
        <v>-325244</v>
      </c>
      <c r="E6" s="67"/>
      <c r="F6" s="67"/>
    </row>
    <row r="7" spans="1:6" s="23" customFormat="1">
      <c r="B7" s="37" t="s">
        <v>90</v>
      </c>
      <c r="C7" s="107">
        <f t="shared" ref="C7" si="0">+C6+C5</f>
        <v>143532</v>
      </c>
      <c r="D7" s="107">
        <f>+D6+D5</f>
        <v>136591</v>
      </c>
      <c r="E7" s="67"/>
      <c r="F7" s="67"/>
    </row>
    <row r="8" spans="1:6" s="23" customFormat="1">
      <c r="B8" s="35" t="s">
        <v>5</v>
      </c>
      <c r="C8" s="110">
        <v>-69201</v>
      </c>
      <c r="D8" s="110">
        <v>-73049</v>
      </c>
      <c r="E8" s="67"/>
      <c r="F8" s="67"/>
    </row>
    <row r="9" spans="1:6" s="23" customFormat="1">
      <c r="B9" s="25" t="s">
        <v>91</v>
      </c>
      <c r="C9" s="106">
        <f t="shared" ref="C9" si="1">+C8+C7</f>
        <v>74331</v>
      </c>
      <c r="D9" s="106">
        <f>+D8+D7</f>
        <v>63542</v>
      </c>
      <c r="E9" s="67"/>
      <c r="F9" s="67"/>
    </row>
    <row r="10" spans="1:6" s="23" customFormat="1">
      <c r="B10" s="35" t="s">
        <v>92</v>
      </c>
      <c r="C10" s="113">
        <v>6284</v>
      </c>
      <c r="D10" s="113">
        <v>11137</v>
      </c>
      <c r="E10" s="67"/>
      <c r="F10" s="67"/>
    </row>
    <row r="11" spans="1:6" s="23" customFormat="1">
      <c r="B11" s="35" t="s">
        <v>93</v>
      </c>
      <c r="C11" s="113">
        <v>684</v>
      </c>
      <c r="D11" s="113">
        <v>2445</v>
      </c>
      <c r="E11" s="67"/>
      <c r="F11" s="67"/>
    </row>
    <row r="12" spans="1:6" s="23" customFormat="1">
      <c r="B12" s="35" t="s">
        <v>94</v>
      </c>
      <c r="C12" s="113">
        <v>-19847</v>
      </c>
      <c r="D12" s="113">
        <v>-19683</v>
      </c>
      <c r="E12" s="67"/>
      <c r="F12" s="67"/>
    </row>
    <row r="13" spans="1:6" s="23" customFormat="1">
      <c r="B13" s="35" t="s">
        <v>95</v>
      </c>
      <c r="C13" s="113">
        <v>1821</v>
      </c>
      <c r="D13" s="113">
        <v>1662</v>
      </c>
      <c r="E13" s="67"/>
      <c r="F13" s="67"/>
    </row>
    <row r="14" spans="1:6" s="23" customFormat="1">
      <c r="B14" s="35" t="s">
        <v>96</v>
      </c>
      <c r="C14" s="113">
        <v>2387</v>
      </c>
      <c r="D14" s="113">
        <v>26</v>
      </c>
      <c r="E14" s="67"/>
      <c r="F14" s="67"/>
    </row>
    <row r="15" spans="1:6" s="23" customFormat="1">
      <c r="B15" s="35" t="s">
        <v>97</v>
      </c>
      <c r="C15" s="113">
        <v>32</v>
      </c>
      <c r="D15" s="113">
        <v>607</v>
      </c>
      <c r="E15" s="67"/>
      <c r="F15" s="67"/>
    </row>
    <row r="16" spans="1:6" s="23" customFormat="1">
      <c r="B16" s="37" t="s">
        <v>98</v>
      </c>
      <c r="C16" s="110">
        <f t="shared" ref="C16" si="2">+SUM(C9:C15)</f>
        <v>65692</v>
      </c>
      <c r="D16" s="110">
        <f>+SUM(D9:D15)</f>
        <v>59736</v>
      </c>
      <c r="E16" s="67"/>
      <c r="F16" s="67"/>
    </row>
    <row r="17" spans="2:7" s="23" customFormat="1">
      <c r="B17" s="35" t="s">
        <v>149</v>
      </c>
      <c r="C17" s="113">
        <v>-31717</v>
      </c>
      <c r="D17" s="113">
        <v>-27550</v>
      </c>
      <c r="E17" s="67"/>
      <c r="F17" s="67"/>
    </row>
    <row r="18" spans="2:7" s="23" customFormat="1">
      <c r="B18" s="35" t="s">
        <v>148</v>
      </c>
      <c r="C18" s="110">
        <f t="shared" ref="C18" si="3">+C16+C17</f>
        <v>33975</v>
      </c>
      <c r="D18" s="110">
        <f>+D16+D17</f>
        <v>32186</v>
      </c>
      <c r="E18" s="67"/>
      <c r="F18" s="67"/>
    </row>
    <row r="19" spans="2:7" s="23" customFormat="1">
      <c r="B19" s="35" t="s">
        <v>154</v>
      </c>
      <c r="C19" s="110">
        <v>51872</v>
      </c>
      <c r="D19" s="110">
        <v>27651</v>
      </c>
      <c r="E19" s="67"/>
      <c r="F19" s="67"/>
    </row>
    <row r="20" spans="2:7" s="23" customFormat="1">
      <c r="B20" s="25" t="s">
        <v>99</v>
      </c>
      <c r="C20" s="106">
        <f t="shared" ref="C20" si="4">+C19+C18</f>
        <v>85847</v>
      </c>
      <c r="D20" s="106">
        <f>+D19+D18</f>
        <v>59837</v>
      </c>
      <c r="E20" s="67"/>
      <c r="F20" s="67"/>
    </row>
    <row r="21" spans="2:7" ht="18.95" customHeight="1">
      <c r="B21" s="26" t="s">
        <v>11</v>
      </c>
      <c r="C21" s="106">
        <v>78604</v>
      </c>
      <c r="D21" s="106">
        <v>48176</v>
      </c>
      <c r="E21" s="67"/>
      <c r="F21" s="67"/>
    </row>
    <row r="22" spans="2:7">
      <c r="B22" s="35" t="s">
        <v>12</v>
      </c>
      <c r="C22" s="110">
        <v>7243</v>
      </c>
      <c r="D22" s="110">
        <v>11661</v>
      </c>
      <c r="E22" s="67"/>
      <c r="F22" s="67"/>
    </row>
    <row r="23" spans="2:7" ht="6" customHeight="1">
      <c r="B23" s="35"/>
      <c r="C23" s="74"/>
      <c r="D23" s="74"/>
    </row>
    <row r="24" spans="2:7">
      <c r="C24" s="108"/>
      <c r="E24" s="67"/>
      <c r="F24" s="67"/>
    </row>
    <row r="25" spans="2:7">
      <c r="B25" s="3" t="s">
        <v>100</v>
      </c>
      <c r="C25" s="108"/>
      <c r="E25" s="67"/>
      <c r="F25" s="67"/>
    </row>
    <row r="26" spans="2:7">
      <c r="B26" s="35" t="s">
        <v>101</v>
      </c>
      <c r="C26" s="110">
        <v>76888</v>
      </c>
      <c r="D26" s="110">
        <v>83428</v>
      </c>
      <c r="E26" s="67"/>
      <c r="F26" s="67"/>
    </row>
    <row r="27" spans="2:7">
      <c r="B27" s="25" t="s">
        <v>7</v>
      </c>
      <c r="C27" s="106">
        <f>+C26+C9</f>
        <v>151219</v>
      </c>
      <c r="D27" s="106">
        <f>+D26+D9</f>
        <v>146970</v>
      </c>
    </row>
    <row r="28" spans="2:7">
      <c r="B28" s="45" t="s">
        <v>102</v>
      </c>
      <c r="C28" s="109">
        <f t="shared" ref="C28" si="5">+C27/C5</f>
        <v>0.37094392385811703</v>
      </c>
      <c r="D28" s="109">
        <f>+D27/D5</f>
        <v>0.31823053688005454</v>
      </c>
      <c r="F28" s="65"/>
      <c r="G28" s="65"/>
    </row>
    <row r="30" spans="2:7" ht="42.75" customHeight="1">
      <c r="B30" s="114" t="s">
        <v>160</v>
      </c>
      <c r="C30" s="114"/>
      <c r="D30" s="114"/>
      <c r="E30" s="114"/>
      <c r="F30" s="114"/>
    </row>
  </sheetData>
  <mergeCells count="1">
    <mergeCell ref="B30:F30"/>
  </mergeCells>
  <phoneticPr fontId="269" type="noConversion"/>
  <hyperlinks>
    <hyperlink ref="B1" location="SMSAAM!A1" display="INICIO" xr:uid="{00000000-0004-0000-02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8"/>
  <sheetViews>
    <sheetView showGridLines="0" zoomScale="110" zoomScaleNormal="110" workbookViewId="0">
      <selection activeCell="E31" sqref="E31"/>
    </sheetView>
  </sheetViews>
  <sheetFormatPr baseColWidth="10" defaultColWidth="11.42578125" defaultRowHeight="15"/>
  <cols>
    <col min="1" max="1" width="5.7109375" customWidth="1"/>
    <col min="2" max="2" width="34.85546875" customWidth="1"/>
  </cols>
  <sheetData>
    <row r="1" spans="2:6" ht="15.75" thickBot="1">
      <c r="B1" s="60" t="s">
        <v>0</v>
      </c>
      <c r="C1" s="73"/>
      <c r="D1" s="73"/>
      <c r="E1" s="73"/>
      <c r="F1" s="73"/>
    </row>
    <row r="2" spans="2:6" ht="18.75" customHeight="1" thickBot="1">
      <c r="B2" s="84" t="s">
        <v>104</v>
      </c>
      <c r="C2" s="85" t="s">
        <v>158</v>
      </c>
      <c r="D2" s="85" t="s">
        <v>159</v>
      </c>
      <c r="E2" s="85">
        <v>2021</v>
      </c>
      <c r="F2" s="86">
        <v>2022</v>
      </c>
    </row>
    <row r="3" spans="2:6">
      <c r="B3" s="2" t="s">
        <v>105</v>
      </c>
      <c r="C3" s="87">
        <v>33536</v>
      </c>
      <c r="D3" s="87">
        <v>34475</v>
      </c>
      <c r="E3" s="87">
        <v>97581</v>
      </c>
      <c r="F3" s="87">
        <v>99669</v>
      </c>
    </row>
    <row r="4" spans="2:6" ht="18.75" customHeight="1">
      <c r="C4" s="72"/>
      <c r="D4" s="72"/>
      <c r="E4" s="76"/>
      <c r="F4" s="76"/>
    </row>
    <row r="5" spans="2:6">
      <c r="B5" s="38" t="s">
        <v>106</v>
      </c>
      <c r="C5" s="74"/>
      <c r="D5" s="74"/>
      <c r="E5" s="74"/>
      <c r="F5" s="74"/>
    </row>
    <row r="6" spans="2:6">
      <c r="B6" s="39" t="s">
        <v>2</v>
      </c>
      <c r="C6" s="88">
        <v>89277</v>
      </c>
      <c r="D6" s="88">
        <v>105890</v>
      </c>
      <c r="E6" s="88">
        <v>340258</v>
      </c>
      <c r="F6" s="88">
        <v>390323</v>
      </c>
    </row>
    <row r="7" spans="2:6">
      <c r="B7" s="2" t="s">
        <v>3</v>
      </c>
      <c r="C7" s="89">
        <v>-59578</v>
      </c>
      <c r="D7" s="89">
        <v>-75462</v>
      </c>
      <c r="E7" s="89">
        <v>-217990</v>
      </c>
      <c r="F7" s="89">
        <v>-274555</v>
      </c>
    </row>
    <row r="8" spans="2:6">
      <c r="B8" s="3" t="s">
        <v>4</v>
      </c>
      <c r="C8" s="90">
        <v>29699</v>
      </c>
      <c r="D8" s="90">
        <v>30428</v>
      </c>
      <c r="E8" s="90">
        <v>122268</v>
      </c>
      <c r="F8" s="90">
        <v>115768</v>
      </c>
    </row>
    <row r="9" spans="2:6">
      <c r="B9" s="2" t="s">
        <v>5</v>
      </c>
      <c r="C9" s="89">
        <v>-14964</v>
      </c>
      <c r="D9" s="89">
        <v>-12789</v>
      </c>
      <c r="E9" s="89">
        <v>-49283</v>
      </c>
      <c r="F9" s="89">
        <v>-49904</v>
      </c>
    </row>
    <row r="10" spans="2:6">
      <c r="B10" s="39" t="s">
        <v>6</v>
      </c>
      <c r="C10" s="91">
        <v>14735</v>
      </c>
      <c r="D10" s="91">
        <v>17639</v>
      </c>
      <c r="E10" s="91">
        <v>72985</v>
      </c>
      <c r="F10" s="91">
        <v>65864</v>
      </c>
    </row>
    <row r="11" spans="2:6">
      <c r="B11" s="3" t="s">
        <v>7</v>
      </c>
      <c r="C11" s="92">
        <v>31203</v>
      </c>
      <c r="D11" s="92">
        <v>37212</v>
      </c>
      <c r="E11" s="92">
        <v>136681</v>
      </c>
      <c r="F11" s="92">
        <v>135950</v>
      </c>
    </row>
    <row r="12" spans="2:6">
      <c r="B12" s="2" t="s">
        <v>8</v>
      </c>
      <c r="C12" s="93">
        <v>16468</v>
      </c>
      <c r="D12" s="93">
        <v>19573</v>
      </c>
      <c r="E12" s="93">
        <v>63696</v>
      </c>
      <c r="F12" s="93">
        <v>70086</v>
      </c>
    </row>
    <row r="13" spans="2:6">
      <c r="B13" s="2" t="s">
        <v>9</v>
      </c>
      <c r="C13" s="94">
        <v>0.34950771195268659</v>
      </c>
      <c r="D13" s="94">
        <v>0.35142128624043817</v>
      </c>
      <c r="E13" s="94">
        <v>0.40169812318887432</v>
      </c>
      <c r="F13" s="94">
        <v>0.34830127868457661</v>
      </c>
    </row>
    <row r="14" spans="2:6">
      <c r="B14" s="49" t="s">
        <v>10</v>
      </c>
      <c r="C14" s="89">
        <v>387</v>
      </c>
      <c r="D14" s="89">
        <v>462</v>
      </c>
      <c r="E14" s="89">
        <v>460</v>
      </c>
      <c r="F14" s="89">
        <v>1709</v>
      </c>
    </row>
    <row r="15" spans="2:6">
      <c r="B15" s="50" t="s">
        <v>11</v>
      </c>
      <c r="C15" s="91">
        <v>8772</v>
      </c>
      <c r="D15" s="91">
        <v>9183</v>
      </c>
      <c r="E15" s="91">
        <v>36378</v>
      </c>
      <c r="F15" s="91">
        <v>32364</v>
      </c>
    </row>
    <row r="16" spans="2:6">
      <c r="B16" s="49" t="s">
        <v>12</v>
      </c>
      <c r="C16" s="89">
        <v>147</v>
      </c>
      <c r="D16" s="89">
        <v>421</v>
      </c>
      <c r="E16" s="89">
        <v>585</v>
      </c>
      <c r="F16" s="89">
        <v>1534</v>
      </c>
    </row>
    <row r="17" spans="2:6">
      <c r="B17" s="40"/>
      <c r="C17" s="75"/>
      <c r="D17" s="72"/>
      <c r="E17" s="72"/>
      <c r="F17" s="72"/>
    </row>
    <row r="18" spans="2:6">
      <c r="B18" s="40"/>
      <c r="C18" s="40"/>
      <c r="D18" s="40"/>
      <c r="E18" s="40"/>
      <c r="F18" s="40"/>
    </row>
  </sheetData>
  <hyperlinks>
    <hyperlink ref="B1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77"/>
  <sheetViews>
    <sheetView showGridLines="0" topLeftCell="A61" zoomScale="120" zoomScaleNormal="120" workbookViewId="0">
      <selection activeCell="G79" sqref="G79"/>
    </sheetView>
  </sheetViews>
  <sheetFormatPr baseColWidth="10" defaultColWidth="10.85546875" defaultRowHeight="15"/>
  <cols>
    <col min="1" max="1" width="5.7109375" style="51" customWidth="1"/>
    <col min="2" max="2" width="28.5703125" style="51" bestFit="1" customWidth="1"/>
    <col min="3" max="6" width="11.42578125" style="51" customWidth="1"/>
    <col min="7" max="16384" width="10.85546875" style="51"/>
  </cols>
  <sheetData>
    <row r="1" spans="2:6">
      <c r="B1" s="20" t="s">
        <v>0</v>
      </c>
      <c r="C1" s="20"/>
      <c r="D1" s="20"/>
      <c r="E1" s="20"/>
      <c r="F1" s="20"/>
    </row>
    <row r="2" spans="2:6" ht="15.75" thickBot="1">
      <c r="C2" s="95" t="s">
        <v>162</v>
      </c>
      <c r="D2" s="95" t="s">
        <v>161</v>
      </c>
      <c r="E2" s="95">
        <v>2021</v>
      </c>
      <c r="F2" s="95">
        <v>2022</v>
      </c>
    </row>
    <row r="3" spans="2:6" ht="11.25" customHeight="1">
      <c r="B3" s="41" t="s">
        <v>103</v>
      </c>
      <c r="C3" s="97"/>
      <c r="D3" s="97"/>
      <c r="E3" s="97"/>
      <c r="F3" s="97"/>
    </row>
    <row r="4" spans="2:6">
      <c r="B4" s="39" t="s">
        <v>107</v>
      </c>
      <c r="C4" s="98">
        <f>+SUM(C6:C10)</f>
        <v>5456976.7624469995</v>
      </c>
      <c r="D4" s="98">
        <f t="shared" ref="D4:F4" si="0">+SUM(D6:D10)</f>
        <v>5104473.2934531001</v>
      </c>
      <c r="E4" s="98">
        <f t="shared" si="0"/>
        <v>21592795.122039899</v>
      </c>
      <c r="F4" s="98">
        <f t="shared" si="0"/>
        <v>20815619.8149493</v>
      </c>
    </row>
    <row r="5" spans="2:6" ht="6" customHeight="1">
      <c r="B5" s="43"/>
      <c r="C5" s="96"/>
      <c r="D5" s="96"/>
      <c r="E5" s="96"/>
      <c r="F5" s="96"/>
    </row>
    <row r="6" spans="2:6">
      <c r="B6" s="30" t="s">
        <v>37</v>
      </c>
      <c r="C6" s="99">
        <v>558860.97699999996</v>
      </c>
      <c r="D6" s="99">
        <v>700682.26600000006</v>
      </c>
      <c r="E6" s="99">
        <v>2155442.8489999999</v>
      </c>
      <c r="F6" s="99">
        <v>2572519.5485999999</v>
      </c>
    </row>
    <row r="7" spans="2:6">
      <c r="B7" s="30" t="s">
        <v>108</v>
      </c>
      <c r="C7" s="99">
        <v>2561925</v>
      </c>
      <c r="D7" s="99">
        <v>2105722.7601196999</v>
      </c>
      <c r="E7" s="99">
        <v>10386578.060000001</v>
      </c>
      <c r="F7" s="99">
        <v>9199543.3736189008</v>
      </c>
    </row>
    <row r="8" spans="2:6">
      <c r="B8" s="30" t="s">
        <v>60</v>
      </c>
      <c r="C8" s="99">
        <v>534087</v>
      </c>
      <c r="D8" s="99">
        <v>540070.43333340005</v>
      </c>
      <c r="E8" s="99">
        <v>2057490.2869369001</v>
      </c>
      <c r="F8" s="99">
        <v>2098158.1533333999</v>
      </c>
    </row>
    <row r="9" spans="2:6">
      <c r="B9" s="30" t="s">
        <v>53</v>
      </c>
      <c r="C9" s="99">
        <v>251033.36544700002</v>
      </c>
      <c r="D9" s="99">
        <v>227056.929</v>
      </c>
      <c r="E9" s="99">
        <v>917689.09610299999</v>
      </c>
      <c r="F9" s="99">
        <v>913511.82239999995</v>
      </c>
    </row>
    <row r="10" spans="2:6">
      <c r="B10" s="30" t="s">
        <v>62</v>
      </c>
      <c r="C10" s="99">
        <v>1551070.42</v>
      </c>
      <c r="D10" s="99">
        <v>1530940.905</v>
      </c>
      <c r="E10" s="99">
        <v>6075594.8300000001</v>
      </c>
      <c r="F10" s="99">
        <v>6031886.9169969996</v>
      </c>
    </row>
    <row r="11" spans="2:6" ht="5.25" customHeight="1">
      <c r="B11" s="42"/>
      <c r="C11" s="100"/>
      <c r="D11" s="100"/>
      <c r="E11" s="100"/>
      <c r="F11" s="100"/>
    </row>
    <row r="12" spans="2:6">
      <c r="B12" s="39" t="s">
        <v>109</v>
      </c>
      <c r="C12" s="98">
        <f>+SUM(C14:C17)</f>
        <v>5293230.1326599997</v>
      </c>
      <c r="D12" s="98">
        <f t="shared" ref="D12:F12" si="1">+SUM(D14:D17)</f>
        <v>3915030.7909999997</v>
      </c>
      <c r="E12" s="98">
        <f t="shared" si="1"/>
        <v>19806108.580659997</v>
      </c>
      <c r="F12" s="98">
        <f t="shared" si="1"/>
        <v>17034380.125211999</v>
      </c>
    </row>
    <row r="13" spans="2:6" ht="5.25" customHeight="1">
      <c r="B13" s="43"/>
      <c r="C13" s="100"/>
      <c r="D13" s="100"/>
      <c r="E13" s="100"/>
      <c r="F13" s="100"/>
    </row>
    <row r="14" spans="2:6">
      <c r="B14" s="30" t="s">
        <v>40</v>
      </c>
      <c r="C14" s="101">
        <v>3170966.6499999994</v>
      </c>
      <c r="D14" s="101">
        <v>2506429.71</v>
      </c>
      <c r="E14" s="101">
        <v>12326006.149999999</v>
      </c>
      <c r="F14" s="101">
        <v>10905884.67</v>
      </c>
    </row>
    <row r="15" spans="2:6">
      <c r="B15" s="30" t="s">
        <v>42</v>
      </c>
      <c r="C15" s="101">
        <v>969613.46399999992</v>
      </c>
      <c r="D15" s="101">
        <v>494133.48200000002</v>
      </c>
      <c r="E15" s="101">
        <v>3696904.8139999998</v>
      </c>
      <c r="F15" s="101">
        <v>2627665.1510020001</v>
      </c>
    </row>
    <row r="16" spans="2:6">
      <c r="B16" s="30" t="s">
        <v>44</v>
      </c>
      <c r="C16" s="101">
        <v>789505.49866000004</v>
      </c>
      <c r="D16" s="101">
        <v>775474.8189999999</v>
      </c>
      <c r="E16" s="101">
        <v>2674974.4166600001</v>
      </c>
      <c r="F16" s="101">
        <v>2703438.5242099995</v>
      </c>
    </row>
    <row r="17" spans="2:7">
      <c r="B17" s="30" t="s">
        <v>47</v>
      </c>
      <c r="C17" s="101">
        <v>363144.52</v>
      </c>
      <c r="D17" s="101">
        <v>138992.78</v>
      </c>
      <c r="E17" s="101">
        <v>1108223.2</v>
      </c>
      <c r="F17" s="101">
        <v>797391.78</v>
      </c>
    </row>
    <row r="18" spans="2:7" ht="8.25" customHeight="1">
      <c r="B18" s="2"/>
      <c r="C18" s="100"/>
      <c r="D18" s="100"/>
      <c r="E18" s="100"/>
      <c r="F18" s="100"/>
    </row>
    <row r="19" spans="2:7" s="52" customFormat="1">
      <c r="B19" s="39" t="s">
        <v>110</v>
      </c>
      <c r="C19" s="98">
        <f>+C12+C4</f>
        <v>10750206.895106999</v>
      </c>
      <c r="D19" s="98">
        <f t="shared" ref="D19:F19" si="2">+D12+D4</f>
        <v>9019504.0844531003</v>
      </c>
      <c r="E19" s="98">
        <f t="shared" si="2"/>
        <v>41398903.7026999</v>
      </c>
      <c r="F19" s="98">
        <f t="shared" si="2"/>
        <v>37849999.940161303</v>
      </c>
      <c r="G19" s="102"/>
    </row>
    <row r="20" spans="2:7">
      <c r="B20" s="20"/>
      <c r="C20" s="78"/>
      <c r="D20" s="78"/>
      <c r="E20" s="78"/>
      <c r="F20" s="78"/>
      <c r="G20" s="96"/>
    </row>
    <row r="21" spans="2:7">
      <c r="B21" s="41" t="s">
        <v>111</v>
      </c>
      <c r="C21" s="97"/>
      <c r="D21" s="97"/>
      <c r="E21" s="97"/>
      <c r="F21" s="97"/>
    </row>
    <row r="22" spans="2:7" ht="4.5" customHeight="1">
      <c r="B22" s="42"/>
      <c r="C22" s="79"/>
      <c r="D22" s="79"/>
      <c r="E22" s="79"/>
      <c r="F22" s="79"/>
    </row>
    <row r="23" spans="2:7">
      <c r="B23" s="39" t="s">
        <v>107</v>
      </c>
      <c r="C23" s="91">
        <f>+SUM(C25:C29)</f>
        <v>447014</v>
      </c>
      <c r="D23" s="91">
        <f t="shared" ref="D23:F23" si="3">+SUM(D25:D29)</f>
        <v>421870</v>
      </c>
      <c r="E23" s="91">
        <f t="shared" si="3"/>
        <v>1787529</v>
      </c>
      <c r="F23" s="91">
        <f t="shared" si="3"/>
        <v>1704897</v>
      </c>
    </row>
    <row r="24" spans="2:7" ht="7.5" customHeight="1">
      <c r="B24" s="43"/>
      <c r="C24" s="96"/>
      <c r="D24" s="96"/>
      <c r="E24" s="96"/>
      <c r="F24" s="96"/>
    </row>
    <row r="25" spans="2:7">
      <c r="B25" s="30" t="s">
        <v>37</v>
      </c>
      <c r="C25" s="99">
        <v>61005</v>
      </c>
      <c r="D25" s="99">
        <v>76633</v>
      </c>
      <c r="E25" s="99">
        <v>235929</v>
      </c>
      <c r="F25" s="99">
        <v>262766</v>
      </c>
    </row>
    <row r="26" spans="2:7">
      <c r="B26" s="30" t="s">
        <v>108</v>
      </c>
      <c r="C26" s="99">
        <v>235151</v>
      </c>
      <c r="D26" s="99">
        <v>198392</v>
      </c>
      <c r="E26" s="99">
        <v>955908</v>
      </c>
      <c r="F26" s="99">
        <v>874575</v>
      </c>
    </row>
    <row r="27" spans="2:7">
      <c r="B27" s="30" t="s">
        <v>60</v>
      </c>
      <c r="C27" s="99">
        <v>68154</v>
      </c>
      <c r="D27" s="99">
        <v>68835</v>
      </c>
      <c r="E27" s="99">
        <v>264039</v>
      </c>
      <c r="F27" s="99">
        <v>258019</v>
      </c>
    </row>
    <row r="28" spans="2:7">
      <c r="B28" s="30" t="s">
        <v>53</v>
      </c>
      <c r="C28" s="99">
        <v>10487</v>
      </c>
      <c r="D28" s="99">
        <v>8236</v>
      </c>
      <c r="E28" s="99">
        <v>42147</v>
      </c>
      <c r="F28" s="99">
        <v>33314</v>
      </c>
    </row>
    <row r="29" spans="2:7">
      <c r="B29" s="30" t="s">
        <v>112</v>
      </c>
      <c r="C29" s="99">
        <v>72217</v>
      </c>
      <c r="D29" s="99">
        <v>69774</v>
      </c>
      <c r="E29" s="99">
        <v>289506</v>
      </c>
      <c r="F29" s="99">
        <v>276223</v>
      </c>
    </row>
    <row r="30" spans="2:7" ht="6.75" customHeight="1">
      <c r="B30" s="42"/>
      <c r="C30" s="96"/>
      <c r="D30" s="96"/>
      <c r="E30" s="96"/>
      <c r="F30" s="96"/>
    </row>
    <row r="31" spans="2:7">
      <c r="B31" s="39" t="s">
        <v>109</v>
      </c>
      <c r="C31" s="91">
        <f>+SUM(C32:C34)</f>
        <v>410663</v>
      </c>
      <c r="D31" s="91">
        <f t="shared" ref="D31" si="4">+SUM(D32:D34)</f>
        <v>308517</v>
      </c>
      <c r="E31" s="91">
        <f t="shared" ref="E31" si="5">+SUM(E32:E34)</f>
        <v>1592884</v>
      </c>
      <c r="F31" s="91">
        <f t="shared" ref="F31" si="6">+SUM(F32:F34)</f>
        <v>1385219</v>
      </c>
    </row>
    <row r="32" spans="2:7">
      <c r="B32" s="30" t="s">
        <v>40</v>
      </c>
      <c r="C32" s="99">
        <v>311239</v>
      </c>
      <c r="D32" s="99">
        <v>237479</v>
      </c>
      <c r="E32" s="99">
        <v>1232900</v>
      </c>
      <c r="F32" s="99">
        <v>1088634</v>
      </c>
    </row>
    <row r="33" spans="2:13">
      <c r="B33" s="30" t="s">
        <v>42</v>
      </c>
      <c r="C33" s="99">
        <v>77852</v>
      </c>
      <c r="D33" s="99">
        <v>47743</v>
      </c>
      <c r="E33" s="99">
        <v>298350</v>
      </c>
      <c r="F33" s="99">
        <v>230186</v>
      </c>
    </row>
    <row r="34" spans="2:13">
      <c r="B34" s="30" t="s">
        <v>44</v>
      </c>
      <c r="C34" s="99">
        <v>21572</v>
      </c>
      <c r="D34" s="99">
        <v>23295</v>
      </c>
      <c r="E34" s="99">
        <v>61634</v>
      </c>
      <c r="F34" s="99">
        <v>66399</v>
      </c>
    </row>
    <row r="35" spans="2:13" ht="6" customHeight="1">
      <c r="B35" s="30"/>
      <c r="C35" s="103"/>
      <c r="D35" s="103"/>
      <c r="E35" s="103"/>
      <c r="F35" s="103"/>
    </row>
    <row r="36" spans="2:13">
      <c r="B36" s="39" t="s">
        <v>129</v>
      </c>
      <c r="C36" s="98">
        <f>+C23+C31</f>
        <v>857677</v>
      </c>
      <c r="D36" s="98">
        <f t="shared" ref="D36:F36" si="7">+D23+D31</f>
        <v>730387</v>
      </c>
      <c r="E36" s="98">
        <f t="shared" si="7"/>
        <v>3380413</v>
      </c>
      <c r="F36" s="98">
        <f t="shared" si="7"/>
        <v>3090116</v>
      </c>
    </row>
    <row r="37" spans="2:13">
      <c r="B37" s="58" t="s">
        <v>113</v>
      </c>
      <c r="C37" s="81"/>
      <c r="D37" s="81"/>
      <c r="E37" s="81"/>
      <c r="F37" s="81"/>
    </row>
    <row r="38" spans="2:13">
      <c r="B38" s="30"/>
      <c r="C38" s="80"/>
      <c r="D38" s="80"/>
      <c r="E38" s="80"/>
      <c r="F38" s="80"/>
    </row>
    <row r="39" spans="2:13" ht="15.75" thickBot="1">
      <c r="B39" s="53" t="s">
        <v>114</v>
      </c>
      <c r="C39" s="120" t="s">
        <v>158</v>
      </c>
      <c r="D39" s="120" t="s">
        <v>159</v>
      </c>
      <c r="E39" s="120">
        <v>2021</v>
      </c>
      <c r="F39" s="120">
        <v>2022</v>
      </c>
      <c r="G39" s="117"/>
      <c r="H39" s="117"/>
      <c r="I39" s="117"/>
      <c r="J39" s="117"/>
      <c r="K39" s="117"/>
      <c r="L39" s="117"/>
    </row>
    <row r="40" spans="2:13" ht="6.95" customHeight="1">
      <c r="B40" s="54"/>
      <c r="C40" s="54"/>
      <c r="D40" s="54"/>
      <c r="E40" s="54"/>
      <c r="F40" s="54"/>
      <c r="G40" s="117"/>
      <c r="H40" s="117"/>
      <c r="I40" s="117"/>
      <c r="J40" s="117"/>
      <c r="K40" s="117"/>
      <c r="L40" s="117"/>
    </row>
    <row r="41" spans="2:13">
      <c r="B41" s="26" t="s">
        <v>37</v>
      </c>
      <c r="C41" s="126">
        <v>9540.9959399999989</v>
      </c>
      <c r="D41" s="126">
        <v>14692.435740000001</v>
      </c>
      <c r="E41" s="126">
        <v>41872.541190199998</v>
      </c>
      <c r="F41" s="126">
        <v>53607.468494631205</v>
      </c>
      <c r="G41" s="117"/>
      <c r="H41" s="117"/>
      <c r="I41" s="117"/>
      <c r="J41" s="117"/>
      <c r="K41" s="117"/>
      <c r="L41" s="117"/>
      <c r="M41" s="117"/>
    </row>
    <row r="42" spans="2:13">
      <c r="B42" s="26" t="s">
        <v>50</v>
      </c>
      <c r="C42" s="126">
        <v>26273.720920000003</v>
      </c>
      <c r="D42" s="126">
        <v>23191.796719999998</v>
      </c>
      <c r="E42" s="126">
        <v>101168.60829</v>
      </c>
      <c r="F42" s="126">
        <v>100633.15199</v>
      </c>
      <c r="G42" s="117"/>
      <c r="H42" s="117"/>
      <c r="I42" s="117"/>
      <c r="J42" s="117"/>
      <c r="K42" s="117"/>
      <c r="L42" s="117"/>
      <c r="M42" s="117"/>
    </row>
    <row r="43" spans="2:13">
      <c r="B43" s="26" t="s">
        <v>60</v>
      </c>
      <c r="C43" s="126">
        <v>17043.860659999998</v>
      </c>
      <c r="D43" s="126">
        <v>17847.315030000002</v>
      </c>
      <c r="E43" s="126">
        <v>56811.798329999998</v>
      </c>
      <c r="F43" s="126">
        <v>72221.231878548002</v>
      </c>
      <c r="G43" s="117"/>
      <c r="H43" s="117"/>
      <c r="I43" s="117"/>
      <c r="J43" s="117"/>
      <c r="K43" s="117"/>
      <c r="L43" s="117"/>
      <c r="M43" s="117"/>
    </row>
    <row r="44" spans="2:13">
      <c r="B44" s="26" t="s">
        <v>53</v>
      </c>
      <c r="C44" s="126">
        <v>4698.0636977696995</v>
      </c>
      <c r="D44" s="126">
        <v>4967.8709004717002</v>
      </c>
      <c r="E44" s="126">
        <v>15835.550429516199</v>
      </c>
      <c r="F44" s="126">
        <v>18700.426450277002</v>
      </c>
      <c r="G44" s="117"/>
      <c r="H44" s="117"/>
      <c r="I44" s="117"/>
      <c r="J44" s="117"/>
      <c r="K44" s="117"/>
      <c r="L44" s="117"/>
      <c r="M44" s="117"/>
    </row>
    <row r="45" spans="2:13">
      <c r="B45" s="26" t="s">
        <v>112</v>
      </c>
      <c r="C45" s="126">
        <v>16805.687839999999</v>
      </c>
      <c r="D45" s="126">
        <v>17543.115149999998</v>
      </c>
      <c r="E45" s="126">
        <v>65152.230451939999</v>
      </c>
      <c r="F45" s="126">
        <v>70498.203767989995</v>
      </c>
      <c r="G45" s="117"/>
      <c r="H45" s="117"/>
      <c r="I45" s="117"/>
      <c r="J45" s="117"/>
      <c r="K45" s="117"/>
      <c r="L45" s="117"/>
      <c r="M45" s="117"/>
    </row>
    <row r="46" spans="2:13">
      <c r="B46" s="26" t="s">
        <v>40</v>
      </c>
      <c r="C46" s="126">
        <v>33063.074359999999</v>
      </c>
      <c r="D46" s="126">
        <v>23187.277140000002</v>
      </c>
      <c r="E46" s="126">
        <v>110792.58294000009</v>
      </c>
      <c r="F46" s="126">
        <v>111646.4030399999</v>
      </c>
      <c r="G46" s="117"/>
      <c r="H46" s="117"/>
      <c r="I46" s="117"/>
      <c r="J46" s="117"/>
      <c r="K46" s="117"/>
      <c r="L46" s="117"/>
      <c r="M46" s="117"/>
    </row>
    <row r="47" spans="2:13">
      <c r="B47" s="26" t="s">
        <v>42</v>
      </c>
      <c r="C47" s="126">
        <v>13106.787490000001</v>
      </c>
      <c r="D47" s="126">
        <v>7301.4894370557004</v>
      </c>
      <c r="E47" s="126">
        <v>49325.214280100001</v>
      </c>
      <c r="F47" s="126">
        <v>43346.9564281196</v>
      </c>
      <c r="G47" s="117"/>
      <c r="H47" s="117"/>
      <c r="I47" s="117"/>
      <c r="J47" s="117"/>
      <c r="K47" s="117"/>
      <c r="L47" s="117"/>
      <c r="M47" s="117"/>
    </row>
    <row r="48" spans="2:13">
      <c r="B48" s="26" t="s">
        <v>44</v>
      </c>
      <c r="C48" s="126">
        <v>14184.9673700001</v>
      </c>
      <c r="D48" s="126">
        <v>16821.539607999803</v>
      </c>
      <c r="E48" s="126">
        <v>47150.1387400003</v>
      </c>
      <c r="F48" s="126">
        <v>55184.240771499797</v>
      </c>
      <c r="G48" s="117"/>
      <c r="H48" s="117"/>
      <c r="I48" s="117"/>
      <c r="J48" s="117"/>
      <c r="K48" s="117"/>
      <c r="L48" s="117"/>
      <c r="M48" s="117"/>
    </row>
    <row r="49" spans="2:17">
      <c r="B49" s="26" t="s">
        <v>47</v>
      </c>
      <c r="C49" s="126">
        <v>5518.2888805064003</v>
      </c>
      <c r="D49" s="126">
        <v>3087.6863592082</v>
      </c>
      <c r="E49" s="126">
        <v>17529.7034240953</v>
      </c>
      <c r="F49" s="126">
        <v>15841.7057917482</v>
      </c>
      <c r="G49" s="117"/>
      <c r="H49" s="117"/>
      <c r="I49" s="117"/>
      <c r="J49" s="117"/>
      <c r="K49" s="117"/>
      <c r="L49" s="117"/>
      <c r="M49" s="117"/>
    </row>
    <row r="50" spans="2:17">
      <c r="B50" s="35"/>
      <c r="C50" s="82"/>
      <c r="D50" s="82"/>
      <c r="E50" s="82"/>
      <c r="F50" s="82"/>
      <c r="G50" s="117"/>
      <c r="H50" s="117"/>
      <c r="I50" s="117"/>
      <c r="J50" s="117"/>
      <c r="K50" s="117"/>
      <c r="L50" s="117"/>
      <c r="M50" s="117"/>
    </row>
    <row r="51" spans="2:17" s="52" customFormat="1" ht="16.5" customHeight="1">
      <c r="B51" s="55" t="s">
        <v>115</v>
      </c>
      <c r="C51" s="83"/>
      <c r="D51" s="83"/>
      <c r="E51" s="83"/>
      <c r="F51" s="83"/>
      <c r="G51" s="117"/>
      <c r="H51" s="117"/>
      <c r="I51" s="117"/>
      <c r="J51" s="117"/>
      <c r="K51" s="117"/>
      <c r="L51" s="117"/>
    </row>
    <row r="52" spans="2:17">
      <c r="C52" s="119"/>
      <c r="D52" s="119"/>
      <c r="E52" s="119"/>
      <c r="F52" s="119"/>
      <c r="G52" s="117"/>
      <c r="H52" s="117"/>
      <c r="I52" s="117"/>
      <c r="J52" s="117"/>
      <c r="K52" s="117"/>
      <c r="L52" s="117"/>
    </row>
    <row r="53" spans="2:17" ht="15.75" thickBot="1">
      <c r="B53" s="53" t="s">
        <v>116</v>
      </c>
      <c r="C53" s="120" t="s">
        <v>158</v>
      </c>
      <c r="D53" s="120" t="s">
        <v>159</v>
      </c>
      <c r="E53" s="120">
        <v>2021</v>
      </c>
      <c r="F53" s="120">
        <v>2022</v>
      </c>
    </row>
    <row r="54" spans="2:17" ht="3.75" customHeight="1">
      <c r="C54" s="119"/>
      <c r="D54" s="119"/>
      <c r="E54" s="119"/>
      <c r="F54" s="119"/>
    </row>
    <row r="55" spans="2:17" s="52" customFormat="1">
      <c r="B55" s="25" t="s">
        <v>2</v>
      </c>
      <c r="C55" s="121">
        <v>74773</v>
      </c>
      <c r="D55" s="121">
        <v>78861</v>
      </c>
      <c r="E55" s="121">
        <v>282108</v>
      </c>
      <c r="F55" s="121">
        <v>317512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2:17">
      <c r="B56" s="35" t="s">
        <v>3</v>
      </c>
      <c r="C56" s="122">
        <v>-50736</v>
      </c>
      <c r="D56" s="122">
        <v>-54611</v>
      </c>
      <c r="E56" s="122">
        <v>-195477</v>
      </c>
      <c r="F56" s="122">
        <v>-215788</v>
      </c>
    </row>
    <row r="57" spans="2:17" s="52" customFormat="1">
      <c r="B57" s="37" t="s">
        <v>4</v>
      </c>
      <c r="C57" s="123">
        <v>24037</v>
      </c>
      <c r="D57" s="123">
        <v>24250</v>
      </c>
      <c r="E57" s="123">
        <v>86631</v>
      </c>
      <c r="F57" s="123">
        <v>101724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pans="2:17">
      <c r="B58" s="35" t="s">
        <v>5</v>
      </c>
      <c r="C58" s="122">
        <v>-6467</v>
      </c>
      <c r="D58" s="122">
        <v>-7286</v>
      </c>
      <c r="E58" s="122">
        <v>-23729</v>
      </c>
      <c r="F58" s="122">
        <v>-27776</v>
      </c>
    </row>
    <row r="59" spans="2:17" s="56" customFormat="1">
      <c r="B59" s="25" t="s">
        <v>6</v>
      </c>
      <c r="C59" s="121">
        <v>17570</v>
      </c>
      <c r="D59" s="121">
        <v>16964</v>
      </c>
      <c r="E59" s="121">
        <v>62902</v>
      </c>
      <c r="F59" s="121">
        <v>73948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</row>
    <row r="60" spans="2:17" s="57" customFormat="1">
      <c r="B60" s="37" t="s">
        <v>7</v>
      </c>
      <c r="C60" s="123">
        <v>28237</v>
      </c>
      <c r="D60" s="123">
        <v>27248</v>
      </c>
      <c r="E60" s="123">
        <v>105197</v>
      </c>
      <c r="F60" s="123">
        <v>116203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</row>
    <row r="61" spans="2:17">
      <c r="B61" s="35" t="s">
        <v>8</v>
      </c>
      <c r="C61" s="122">
        <v>10667</v>
      </c>
      <c r="D61" s="122">
        <v>10284</v>
      </c>
      <c r="E61" s="122">
        <v>42295</v>
      </c>
      <c r="F61" s="122">
        <v>42255</v>
      </c>
    </row>
    <row r="62" spans="2:17">
      <c r="B62" s="35" t="s">
        <v>9</v>
      </c>
      <c r="C62" s="124">
        <v>0.37763631257272012</v>
      </c>
      <c r="D62" s="124">
        <v>0.34551933148197461</v>
      </c>
      <c r="E62" s="124">
        <v>0.37289619578317523</v>
      </c>
      <c r="F62" s="124">
        <v>0.36597986847741187</v>
      </c>
    </row>
    <row r="63" spans="2:17">
      <c r="B63" s="35" t="s">
        <v>10</v>
      </c>
      <c r="C63" s="122">
        <v>4629</v>
      </c>
      <c r="D63" s="122">
        <v>-2355</v>
      </c>
      <c r="E63" s="122">
        <v>7529</v>
      </c>
      <c r="F63" s="122">
        <v>2205</v>
      </c>
    </row>
    <row r="64" spans="2:17">
      <c r="B64" s="25" t="s">
        <v>11</v>
      </c>
      <c r="C64" s="121">
        <v>14157</v>
      </c>
      <c r="D64" s="121">
        <v>5480</v>
      </c>
      <c r="E64" s="121">
        <v>41430</v>
      </c>
      <c r="F64" s="121">
        <v>40871</v>
      </c>
    </row>
    <row r="65" spans="2:17">
      <c r="B65" s="35" t="s">
        <v>67</v>
      </c>
      <c r="C65" s="122">
        <v>2113</v>
      </c>
      <c r="D65" s="122">
        <v>2091</v>
      </c>
      <c r="E65" s="122">
        <v>6459</v>
      </c>
      <c r="F65" s="122">
        <v>9948</v>
      </c>
    </row>
    <row r="66" spans="2:17">
      <c r="B66" s="55" t="s">
        <v>117</v>
      </c>
      <c r="C66" s="83"/>
      <c r="D66" s="83"/>
      <c r="E66" s="83"/>
      <c r="F66" s="83"/>
    </row>
    <row r="67" spans="2:17">
      <c r="B67" s="55"/>
      <c r="C67" s="83"/>
      <c r="D67" s="83"/>
      <c r="E67" s="83"/>
      <c r="F67" s="83"/>
    </row>
    <row r="68" spans="2:17">
      <c r="B68" s="55"/>
      <c r="C68" s="83"/>
      <c r="D68" s="83"/>
      <c r="E68" s="83"/>
      <c r="F68" s="83"/>
      <c r="O68" s="52"/>
      <c r="P68" s="52"/>
      <c r="Q68" s="52"/>
    </row>
    <row r="69" spans="2:17" ht="15.75" thickBot="1">
      <c r="B69" s="53" t="s">
        <v>118</v>
      </c>
      <c r="C69" s="120" t="s">
        <v>158</v>
      </c>
      <c r="D69" s="120" t="s">
        <v>159</v>
      </c>
      <c r="E69" s="120">
        <v>2021</v>
      </c>
      <c r="F69" s="120">
        <v>2022</v>
      </c>
    </row>
    <row r="70" spans="2:17" ht="6.75" customHeight="1">
      <c r="C70" s="77"/>
      <c r="D70" s="77"/>
      <c r="E70" s="77"/>
      <c r="F70" s="77"/>
    </row>
    <row r="71" spans="2:17">
      <c r="B71" s="25" t="s">
        <v>2</v>
      </c>
      <c r="C71" s="121">
        <v>65873.118100506501</v>
      </c>
      <c r="D71" s="121">
        <v>50398</v>
      </c>
      <c r="E71" s="121">
        <v>224797.19285957809</v>
      </c>
      <c r="F71" s="121">
        <v>226019</v>
      </c>
      <c r="H71" s="115"/>
      <c r="I71" s="115"/>
      <c r="J71" s="115"/>
      <c r="K71" s="115"/>
    </row>
    <row r="72" spans="2:17">
      <c r="B72" s="25" t="s">
        <v>6</v>
      </c>
      <c r="C72" s="121">
        <v>16755.218964649201</v>
      </c>
      <c r="D72" s="121">
        <v>-1598</v>
      </c>
      <c r="E72" s="121">
        <v>35412.036957146302</v>
      </c>
      <c r="F72" s="121">
        <v>22687</v>
      </c>
      <c r="H72" s="115"/>
      <c r="I72" s="115"/>
      <c r="J72" s="115"/>
      <c r="K72" s="115"/>
    </row>
    <row r="73" spans="2:17" s="52" customFormat="1">
      <c r="B73" s="37" t="s">
        <v>7</v>
      </c>
      <c r="C73" s="123">
        <v>27139.658677959</v>
      </c>
      <c r="D73" s="123">
        <v>7739</v>
      </c>
      <c r="E73" s="123">
        <v>73979.133162780694</v>
      </c>
      <c r="F73" s="123">
        <v>60071</v>
      </c>
      <c r="H73" s="116"/>
      <c r="I73" s="116"/>
      <c r="J73" s="116"/>
      <c r="K73" s="116"/>
    </row>
    <row r="74" spans="2:17">
      <c r="B74" s="35" t="s">
        <v>8</v>
      </c>
      <c r="C74" s="122">
        <v>10384.439713309799</v>
      </c>
      <c r="D74" s="122">
        <v>9337</v>
      </c>
      <c r="E74" s="122">
        <v>38567.096205634392</v>
      </c>
      <c r="F74" s="122">
        <v>37384</v>
      </c>
      <c r="H74" s="125"/>
      <c r="I74" s="125"/>
      <c r="J74" s="125"/>
      <c r="K74" s="125"/>
    </row>
    <row r="75" spans="2:17">
      <c r="B75" s="35" t="s">
        <v>9</v>
      </c>
      <c r="C75" s="124">
        <v>0.41199899838581228</v>
      </c>
      <c r="D75" s="124">
        <v>0.1535576808603516</v>
      </c>
      <c r="E75" s="124">
        <v>0.32909278012645171</v>
      </c>
      <c r="F75" s="124">
        <v>0.26577854074215002</v>
      </c>
      <c r="H75" s="118"/>
      <c r="I75" s="118"/>
      <c r="J75" s="118"/>
      <c r="K75" s="118"/>
    </row>
    <row r="76" spans="2:17">
      <c r="B76" s="25" t="s">
        <v>119</v>
      </c>
      <c r="C76" s="121">
        <v>10437.528612243701</v>
      </c>
      <c r="D76" s="121">
        <v>-4037</v>
      </c>
      <c r="E76" s="121">
        <v>16292.002531755501</v>
      </c>
      <c r="F76" s="121">
        <v>5862</v>
      </c>
      <c r="H76" s="115"/>
      <c r="I76" s="115"/>
      <c r="J76" s="115"/>
      <c r="K76" s="115"/>
    </row>
    <row r="77" spans="2:17">
      <c r="B77" s="55" t="s">
        <v>130</v>
      </c>
      <c r="C77" s="55"/>
      <c r="D77" s="55"/>
      <c r="E77" s="55"/>
      <c r="F77" s="55"/>
    </row>
  </sheetData>
  <phoneticPr fontId="269" type="noConversion"/>
  <hyperlinks>
    <hyperlink ref="B1" location="SMSAAM!A1" display="INICIO" xr:uid="{00000000-0004-0000-04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24"/>
  <sheetViews>
    <sheetView showGridLines="0" zoomScaleNormal="100" workbookViewId="0">
      <selection activeCell="I31" sqref="I31"/>
    </sheetView>
  </sheetViews>
  <sheetFormatPr baseColWidth="10" defaultColWidth="11.42578125" defaultRowHeight="15"/>
  <cols>
    <col min="1" max="1" width="5.7109375" customWidth="1"/>
    <col min="2" max="2" width="38.7109375" style="2" customWidth="1"/>
    <col min="4" max="6" width="14" style="2" customWidth="1"/>
  </cols>
  <sheetData>
    <row r="2" spans="1:11">
      <c r="B2" s="20" t="s">
        <v>0</v>
      </c>
      <c r="D2" s="20"/>
      <c r="E2" s="20"/>
      <c r="F2" s="20"/>
    </row>
    <row r="4" spans="1:11" ht="38.1" customHeight="1">
      <c r="A4" s="61"/>
      <c r="B4" s="28" t="s">
        <v>120</v>
      </c>
      <c r="C4" s="62">
        <v>44896</v>
      </c>
      <c r="D4" s="62">
        <v>44805</v>
      </c>
      <c r="E4" s="62">
        <v>44742</v>
      </c>
      <c r="F4" s="62">
        <v>44651</v>
      </c>
      <c r="G4" s="62">
        <v>44531</v>
      </c>
    </row>
    <row r="5" spans="1:11" s="29" customFormat="1">
      <c r="B5" s="30"/>
    </row>
    <row r="6" spans="1:11" s="29" customFormat="1">
      <c r="B6" s="44" t="s">
        <v>151</v>
      </c>
    </row>
    <row r="7" spans="1:11">
      <c r="B7" s="35" t="s">
        <v>121</v>
      </c>
      <c r="C7" s="36">
        <f>690739-C8</f>
        <v>650270</v>
      </c>
      <c r="D7" s="36">
        <v>635601.38381521229</v>
      </c>
      <c r="E7" s="36">
        <f>689656-E8</f>
        <v>649672</v>
      </c>
      <c r="F7" s="36">
        <v>679870</v>
      </c>
      <c r="G7" s="36">
        <v>680357</v>
      </c>
      <c r="J7" s="36"/>
      <c r="K7" s="65"/>
    </row>
    <row r="8" spans="1:11">
      <c r="B8" s="35" t="s">
        <v>77</v>
      </c>
      <c r="C8" s="36">
        <v>40469</v>
      </c>
      <c r="D8" s="36">
        <v>39504.616184787701</v>
      </c>
      <c r="E8" s="36">
        <v>39984</v>
      </c>
      <c r="F8" s="36">
        <v>40253</v>
      </c>
      <c r="G8" s="36">
        <v>39647</v>
      </c>
      <c r="I8" s="36"/>
      <c r="J8" s="36"/>
      <c r="K8" s="65"/>
    </row>
    <row r="9" spans="1:11">
      <c r="B9" s="35" t="s">
        <v>122</v>
      </c>
      <c r="C9" s="36">
        <f>170688+141963</f>
        <v>312651</v>
      </c>
      <c r="D9" s="36">
        <v>298063</v>
      </c>
      <c r="E9" s="36">
        <v>288373</v>
      </c>
      <c r="F9" s="36">
        <v>354788.30786700099</v>
      </c>
      <c r="G9" s="36">
        <v>216117.8996170446</v>
      </c>
      <c r="K9" s="65"/>
    </row>
    <row r="10" spans="1:11">
      <c r="C10" s="65"/>
      <c r="D10" s="65"/>
      <c r="E10" s="65"/>
      <c r="F10" s="65"/>
      <c r="G10" s="65"/>
    </row>
    <row r="11" spans="1:11">
      <c r="B11" s="3" t="s">
        <v>123</v>
      </c>
      <c r="C11" s="36"/>
      <c r="D11"/>
      <c r="E11"/>
      <c r="F11"/>
      <c r="G11" s="36"/>
    </row>
    <row r="12" spans="1:11">
      <c r="B12" s="35" t="s">
        <v>124</v>
      </c>
      <c r="C12" s="36">
        <v>125468.1208069</v>
      </c>
      <c r="D12" s="36">
        <v>119907.68338892995</v>
      </c>
      <c r="E12" s="36">
        <v>121215.29027997315</v>
      </c>
      <c r="F12" s="36">
        <v>121263</v>
      </c>
      <c r="G12" s="36">
        <v>114228</v>
      </c>
    </row>
    <row r="13" spans="1:11">
      <c r="B13" s="35" t="s">
        <v>77</v>
      </c>
      <c r="C13" s="36">
        <v>25601.647298300002</v>
      </c>
      <c r="D13" s="36">
        <v>26577.861643553177</v>
      </c>
      <c r="E13" s="36">
        <v>27620.221121875198</v>
      </c>
      <c r="F13" s="36">
        <v>28041</v>
      </c>
      <c r="G13" s="36">
        <v>28832</v>
      </c>
    </row>
    <row r="14" spans="1:11">
      <c r="B14" s="35" t="s">
        <v>125</v>
      </c>
      <c r="C14" s="36">
        <v>13055.275468333335</v>
      </c>
      <c r="D14" s="36">
        <v>14580.893992500001</v>
      </c>
      <c r="E14" s="36">
        <v>17267.165733955491</v>
      </c>
      <c r="F14" s="36">
        <v>19423</v>
      </c>
      <c r="G14" s="36">
        <v>16503</v>
      </c>
    </row>
    <row r="16" spans="1:11">
      <c r="B16" s="43" t="s">
        <v>126</v>
      </c>
      <c r="E16" s="70"/>
    </row>
    <row r="17" spans="4:5">
      <c r="D17" s="69"/>
      <c r="E17" s="70"/>
    </row>
    <row r="18" spans="4:5">
      <c r="E18" s="70"/>
    </row>
    <row r="20" spans="4:5">
      <c r="E20" s="69"/>
    </row>
    <row r="21" spans="4:5">
      <c r="E21" s="69"/>
    </row>
    <row r="22" spans="4:5">
      <c r="E22" s="69"/>
    </row>
    <row r="23" spans="4:5">
      <c r="E23" s="69"/>
    </row>
    <row r="24" spans="4:5">
      <c r="E24" s="71"/>
    </row>
  </sheetData>
  <hyperlinks>
    <hyperlink ref="B2" location="SMSAAM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2.7.300.86673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3" ma:contentTypeDescription="Crear nuevo documento." ma:contentTypeScope="" ma:versionID="ff29cf2f395389f249b625b8077aeb1a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9be82105a297fee6324391756d14439c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5D94D91-4919-4A16-9B84-67CAA9B0B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customXml/itemProps4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Balance</vt:lpstr>
      <vt:lpstr>EERR</vt:lpstr>
      <vt:lpstr>Remolcadores</vt:lpstr>
      <vt:lpstr>Terminales Portuarios 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Jorge Douglas Cuellar Barry</cp:lastModifiedBy>
  <cp:revision/>
  <dcterms:created xsi:type="dcterms:W3CDTF">2018-08-10T16:17:11Z</dcterms:created>
  <dcterms:modified xsi:type="dcterms:W3CDTF">2023-03-14T16:16:50Z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0x010100E39E64CF84BB8248B54B34EE9CA5AC00</vt:lpwstr>
  </property>
  <property fmtid="{D5CDD505-2E9C-101B-9397-08002B2CF9AE}" pid="4" name="MediaServiceImageTags">
    <vt:lpwstr/>
  </property>
</Properties>
</file>