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ventos\Google Drive\INVESTOR RELATIONS\Informes Trimestrales\Informes Trimestrales\"/>
    </mc:Choice>
  </mc:AlternateContent>
  <bookViews>
    <workbookView xWindow="180" yWindow="6345" windowWidth="28710" windowHeight="6810" tabRatio="827"/>
  </bookViews>
  <sheets>
    <sheet name="SMSAAM" sheetId="1" r:id="rId1"/>
    <sheet name="Descripción Negocios" sheetId="2" r:id="rId2"/>
    <sheet name="EERR" sheetId="4" r:id="rId3"/>
    <sheet name="Balance" sheetId="5" r:id="rId4"/>
    <sheet name="Remolcadores" sheetId="6" r:id="rId5"/>
    <sheet name="Terminales Portuarios " sheetId="7" r:id="rId6"/>
    <sheet name="Logística" sheetId="8" r:id="rId7"/>
    <sheet name="Volúmenes Remolcadores" sheetId="9" r:id="rId8"/>
    <sheet name="Volúmenes Terminales Portuarios" sheetId="10" r:id="rId9"/>
    <sheet name="Volúmenes Logística" sheetId="11" r:id="rId10"/>
    <sheet name="Efectivo y Deuda Financiera" sheetId="12" r:id="rId11"/>
  </sheets>
  <externalReferences>
    <externalReference r:id="rId12"/>
    <externalReference r:id="rId13"/>
  </externalReferences>
  <definedNames>
    <definedName name="_xlnm.Print_Area" localSheetId="2">EERR!$B$4:$B$26</definedName>
  </definedNames>
  <calcPr calcId="162913"/>
</workbook>
</file>

<file path=xl/calcChain.xml><?xml version="1.0" encoding="utf-8"?>
<calcChain xmlns="http://schemas.openxmlformats.org/spreadsheetml/2006/main">
  <c r="N30" i="8" l="1"/>
  <c r="O30" i="8"/>
  <c r="J25" i="8"/>
  <c r="J27" i="8" s="1"/>
  <c r="J28" i="8" s="1"/>
  <c r="J30" i="8" s="1"/>
  <c r="K25" i="8"/>
  <c r="L25" i="8"/>
  <c r="L27" i="8" s="1"/>
  <c r="L28" i="8" s="1"/>
  <c r="L30" i="8" s="1"/>
  <c r="I25" i="8"/>
  <c r="I27" i="8" s="1"/>
  <c r="I28" i="8" s="1"/>
  <c r="I30" i="8" s="1"/>
  <c r="O13" i="10"/>
  <c r="N13" i="10"/>
  <c r="M13" i="10"/>
  <c r="K27" i="8" l="1"/>
  <c r="K28" i="8" s="1"/>
  <c r="K30" i="8" s="1"/>
  <c r="O26" i="10"/>
  <c r="O35" i="10"/>
  <c r="O4" i="10"/>
  <c r="L5" i="9"/>
  <c r="L4" i="9"/>
  <c r="L25" i="6"/>
  <c r="H9" i="6"/>
  <c r="I9" i="6"/>
  <c r="I10" i="6" s="1"/>
  <c r="M9" i="6"/>
  <c r="N9" i="6"/>
  <c r="N10" i="6" s="1"/>
  <c r="I26" i="6"/>
  <c r="I27" i="6" s="1"/>
  <c r="M26" i="6"/>
  <c r="H26" i="6"/>
  <c r="H10" i="6" l="1"/>
  <c r="H27" i="6"/>
  <c r="M27" i="6"/>
  <c r="M10" i="6"/>
  <c r="P28" i="8"/>
  <c r="P16" i="8"/>
  <c r="P15" i="8"/>
  <c r="P14" i="8"/>
  <c r="P6" i="8"/>
  <c r="P45" i="7"/>
  <c r="P30" i="7"/>
  <c r="P29" i="7"/>
  <c r="P28" i="7"/>
  <c r="P26" i="7"/>
  <c r="P23" i="7"/>
  <c r="P13" i="7"/>
  <c r="P12" i="7"/>
  <c r="P11" i="7"/>
  <c r="P10" i="7"/>
  <c r="P9" i="7"/>
  <c r="P8" i="7"/>
  <c r="P7" i="7"/>
  <c r="P6" i="7"/>
  <c r="P5" i="7"/>
  <c r="P4" i="7"/>
  <c r="O25" i="6"/>
  <c r="O23" i="6"/>
  <c r="O22" i="6"/>
  <c r="O14" i="6"/>
  <c r="O13" i="6"/>
  <c r="O11" i="6"/>
  <c r="O8" i="6"/>
  <c r="O24" i="6" l="1"/>
  <c r="O26" i="6" s="1"/>
  <c r="O27" i="6" s="1"/>
  <c r="O29" i="6" s="1"/>
  <c r="O6" i="11"/>
  <c r="O5" i="11"/>
  <c r="O7" i="11"/>
  <c r="P29" i="8"/>
  <c r="P26" i="8"/>
  <c r="P24" i="8"/>
  <c r="P23" i="8"/>
  <c r="P30" i="8" s="1"/>
  <c r="P7" i="8"/>
  <c r="P12" i="8"/>
  <c r="P31" i="8"/>
  <c r="P37" i="7"/>
  <c r="P38" i="7"/>
  <c r="P40" i="7"/>
  <c r="P41" i="7"/>
  <c r="P25" i="8" l="1"/>
  <c r="P8" i="8"/>
  <c r="P43" i="7"/>
  <c r="P42" i="7"/>
  <c r="P39" i="7"/>
  <c r="P10" i="8"/>
  <c r="P44" i="7" l="1"/>
  <c r="P9" i="8"/>
  <c r="P27" i="8"/>
  <c r="P11" i="8"/>
  <c r="P13" i="8" l="1"/>
  <c r="P21" i="7"/>
  <c r="P20" i="7" l="1"/>
  <c r="P22" i="7" l="1"/>
  <c r="P25" i="7"/>
  <c r="P27" i="7" l="1"/>
  <c r="P24" i="7"/>
  <c r="O30" i="6"/>
  <c r="O5" i="6" l="1"/>
  <c r="O6" i="6"/>
  <c r="O15" i="6"/>
  <c r="O7" i="6" l="1"/>
  <c r="O9" i="6" l="1"/>
  <c r="O5" i="9"/>
  <c r="O4" i="9"/>
  <c r="O10" i="6" l="1"/>
  <c r="O7" i="9"/>
  <c r="M24" i="8"/>
  <c r="M26" i="8"/>
  <c r="M29" i="8"/>
  <c r="M31" i="8"/>
  <c r="M23" i="8"/>
  <c r="M7" i="8"/>
  <c r="M9" i="8"/>
  <c r="M11" i="8"/>
  <c r="M12" i="8"/>
  <c r="M14" i="8"/>
  <c r="M15" i="8"/>
  <c r="M16" i="8"/>
  <c r="M6" i="8"/>
  <c r="M38" i="7"/>
  <c r="M40" i="7"/>
  <c r="M42" i="7"/>
  <c r="M43" i="7"/>
  <c r="M45" i="7"/>
  <c r="M37" i="7"/>
  <c r="M44" i="7" s="1"/>
  <c r="D27" i="7"/>
  <c r="E27" i="7"/>
  <c r="F27" i="7"/>
  <c r="G27" i="7"/>
  <c r="H27" i="7"/>
  <c r="I27" i="7"/>
  <c r="J27" i="7"/>
  <c r="K27" i="7"/>
  <c r="L27" i="7"/>
  <c r="N27" i="7"/>
  <c r="O27" i="7"/>
  <c r="M21" i="7"/>
  <c r="M23" i="7"/>
  <c r="M25" i="7"/>
  <c r="M26" i="7"/>
  <c r="M28" i="7"/>
  <c r="M29" i="7"/>
  <c r="M30" i="7"/>
  <c r="M20" i="7"/>
  <c r="M12" i="6"/>
  <c r="N12" i="6"/>
  <c r="C12" i="6"/>
  <c r="D12" i="6"/>
  <c r="E12" i="6"/>
  <c r="F12" i="6"/>
  <c r="G12" i="6"/>
  <c r="H12" i="6"/>
  <c r="I12" i="6"/>
  <c r="L6" i="6"/>
  <c r="L8" i="6"/>
  <c r="L11" i="6"/>
  <c r="L13" i="6"/>
  <c r="L14" i="6"/>
  <c r="L15" i="6"/>
  <c r="L5" i="6"/>
  <c r="L18" i="4"/>
  <c r="L7" i="4"/>
  <c r="L8" i="4"/>
  <c r="L9" i="4"/>
  <c r="L10" i="4"/>
  <c r="L11" i="4"/>
  <c r="L12" i="4"/>
  <c r="L13" i="4"/>
  <c r="L14" i="4"/>
  <c r="L15" i="4"/>
  <c r="L16" i="4"/>
  <c r="L17" i="4"/>
  <c r="L19" i="4"/>
  <c r="L20" i="4"/>
  <c r="L21" i="4"/>
  <c r="L24" i="4"/>
  <c r="L25" i="4"/>
  <c r="L6" i="4"/>
  <c r="H26" i="4"/>
  <c r="I26" i="4"/>
  <c r="J26" i="4"/>
  <c r="K26" i="4"/>
  <c r="M25" i="8" l="1"/>
  <c r="M27" i="8" s="1"/>
  <c r="M28" i="8" s="1"/>
  <c r="M30" i="8" s="1"/>
  <c r="O12" i="6"/>
  <c r="M27" i="7"/>
  <c r="M13" i="8"/>
  <c r="C35" i="10"/>
  <c r="D35" i="10"/>
  <c r="E35" i="10"/>
  <c r="F35" i="10"/>
  <c r="G35" i="10"/>
  <c r="H35" i="10"/>
  <c r="I35" i="10"/>
  <c r="J35" i="10"/>
  <c r="K35" i="10"/>
  <c r="L35" i="10"/>
  <c r="M35" i="10"/>
  <c r="N35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C13" i="10"/>
  <c r="D13" i="10"/>
  <c r="E13" i="10"/>
  <c r="F13" i="10"/>
  <c r="J13" i="10"/>
  <c r="L13" i="10"/>
  <c r="C4" i="10"/>
  <c r="D4" i="10"/>
  <c r="E4" i="10"/>
  <c r="F4" i="10"/>
  <c r="J4" i="10"/>
  <c r="L4" i="10"/>
  <c r="M4" i="10"/>
  <c r="N4" i="10"/>
  <c r="N7" i="9"/>
  <c r="O13" i="8"/>
  <c r="O8" i="8"/>
  <c r="N23" i="6"/>
  <c r="N22" i="6"/>
  <c r="N10" i="4"/>
  <c r="N25" i="4" l="1"/>
  <c r="O9" i="8"/>
  <c r="N24" i="6"/>
  <c r="L28" i="6"/>
  <c r="L23" i="6"/>
  <c r="L30" i="6"/>
  <c r="G25" i="6"/>
  <c r="G28" i="6"/>
  <c r="G30" i="6"/>
  <c r="G23" i="6"/>
  <c r="G22" i="6"/>
  <c r="N26" i="4" l="1"/>
  <c r="N26" i="6"/>
  <c r="E15" i="8"/>
  <c r="E14" i="8" s="1"/>
  <c r="G14" i="8"/>
  <c r="F14" i="8"/>
  <c r="N27" i="6" l="1"/>
  <c r="H14" i="8"/>
  <c r="H15" i="8"/>
  <c r="G18" i="10"/>
  <c r="G17" i="10"/>
  <c r="G15" i="10"/>
  <c r="G7" i="10"/>
  <c r="G8" i="10"/>
  <c r="G9" i="10"/>
  <c r="G10" i="10"/>
  <c r="G6" i="10"/>
  <c r="N29" i="6" l="1"/>
  <c r="G4" i="10"/>
  <c r="G16" i="10"/>
  <c r="G19" i="10"/>
  <c r="G13" i="10" l="1"/>
  <c r="G6" i="11"/>
  <c r="G5" i="11"/>
  <c r="L6" i="11" l="1"/>
  <c r="H5" i="7" l="1"/>
  <c r="H6" i="7"/>
  <c r="H7" i="7"/>
  <c r="H8" i="7"/>
  <c r="H9" i="7"/>
  <c r="H10" i="7"/>
  <c r="H11" i="7"/>
  <c r="H12" i="7"/>
  <c r="H4" i="7"/>
  <c r="E44" i="7" l="1"/>
  <c r="F44" i="7"/>
  <c r="G44" i="7"/>
  <c r="H44" i="7"/>
  <c r="K44" i="7"/>
  <c r="L44" i="7"/>
  <c r="D44" i="7"/>
  <c r="E39" i="7"/>
  <c r="E41" i="7" s="1"/>
  <c r="F39" i="7"/>
  <c r="F41" i="7" s="1"/>
  <c r="G39" i="7"/>
  <c r="G41" i="7" s="1"/>
  <c r="H39" i="7"/>
  <c r="H41" i="7" s="1"/>
  <c r="K39" i="7"/>
  <c r="L39" i="7"/>
  <c r="L41" i="7" s="1"/>
  <c r="D39" i="7"/>
  <c r="D41" i="7" s="1"/>
  <c r="K41" i="7" l="1"/>
  <c r="M39" i="7"/>
  <c r="C7" i="9"/>
  <c r="D7" i="9"/>
  <c r="E7" i="9"/>
  <c r="F7" i="9"/>
  <c r="G7" i="9"/>
  <c r="J7" i="9"/>
  <c r="K7" i="9"/>
  <c r="L7" i="9"/>
  <c r="E30" i="8"/>
  <c r="F30" i="8"/>
  <c r="G30" i="8"/>
  <c r="H30" i="8"/>
  <c r="D30" i="8"/>
  <c r="E25" i="8"/>
  <c r="E27" i="8" s="1"/>
  <c r="F25" i="8"/>
  <c r="F27" i="8" s="1"/>
  <c r="G25" i="8"/>
  <c r="G27" i="8" s="1"/>
  <c r="H25" i="8"/>
  <c r="H27" i="8" s="1"/>
  <c r="D25" i="8"/>
  <c r="D27" i="8" s="1"/>
  <c r="J24" i="6"/>
  <c r="C24" i="6"/>
  <c r="E24" i="6"/>
  <c r="E26" i="6" s="1"/>
  <c r="E27" i="6" s="1"/>
  <c r="K24" i="6"/>
  <c r="M41" i="7" l="1"/>
  <c r="J26" i="6"/>
  <c r="K26" i="6"/>
  <c r="K27" i="6" s="1"/>
  <c r="K29" i="6" s="1"/>
  <c r="C26" i="6"/>
  <c r="D24" i="6"/>
  <c r="D26" i="6" s="1"/>
  <c r="D27" i="6" s="1"/>
  <c r="D29" i="6" s="1"/>
  <c r="E29" i="6"/>
  <c r="F24" i="6"/>
  <c r="F26" i="6" s="1"/>
  <c r="F27" i="6" s="1"/>
  <c r="F29" i="6" s="1"/>
  <c r="E13" i="8"/>
  <c r="F13" i="8"/>
  <c r="G13" i="8"/>
  <c r="H13" i="8"/>
  <c r="K13" i="8"/>
  <c r="L13" i="8"/>
  <c r="E8" i="8"/>
  <c r="E10" i="8" s="1"/>
  <c r="F8" i="8"/>
  <c r="F10" i="8" s="1"/>
  <c r="G8" i="8"/>
  <c r="G10" i="8" s="1"/>
  <c r="H8" i="8"/>
  <c r="H10" i="8" s="1"/>
  <c r="K8" i="8"/>
  <c r="L8" i="8"/>
  <c r="L10" i="8" s="1"/>
  <c r="E22" i="7"/>
  <c r="E24" i="7" s="1"/>
  <c r="F22" i="7"/>
  <c r="F24" i="7" s="1"/>
  <c r="G22" i="7"/>
  <c r="G24" i="7" s="1"/>
  <c r="H22" i="7"/>
  <c r="H24" i="7" s="1"/>
  <c r="K22" i="7"/>
  <c r="L22" i="7"/>
  <c r="D7" i="6"/>
  <c r="D9" i="6" s="1"/>
  <c r="E7" i="6"/>
  <c r="E9" i="6" s="1"/>
  <c r="F7" i="6"/>
  <c r="F9" i="6" s="1"/>
  <c r="G7" i="6"/>
  <c r="G9" i="6" s="1"/>
  <c r="J7" i="6"/>
  <c r="K7" i="6"/>
  <c r="K9" i="6" s="1"/>
  <c r="K10" i="6" s="1"/>
  <c r="K12" i="6" s="1"/>
  <c r="J9" i="6" l="1"/>
  <c r="J27" i="6"/>
  <c r="K24" i="7"/>
  <c r="L7" i="6"/>
  <c r="L9" i="6" s="1"/>
  <c r="L10" i="6" s="1"/>
  <c r="L12" i="6" s="1"/>
  <c r="K10" i="8"/>
  <c r="M8" i="8"/>
  <c r="L24" i="7"/>
  <c r="M22" i="7"/>
  <c r="C27" i="6"/>
  <c r="G26" i="6"/>
  <c r="G24" i="6"/>
  <c r="D13" i="8"/>
  <c r="J29" i="6" l="1"/>
  <c r="M24" i="7"/>
  <c r="M10" i="8"/>
  <c r="J10" i="6"/>
  <c r="G27" i="6"/>
  <c r="G29" i="6" s="1"/>
  <c r="C29" i="6"/>
  <c r="D8" i="8"/>
  <c r="D10" i="8" s="1"/>
  <c r="J12" i="6" l="1"/>
  <c r="C7" i="6"/>
  <c r="D22" i="7" l="1"/>
  <c r="C9" i="6"/>
  <c r="D24" i="7" l="1"/>
  <c r="L22" i="6" l="1"/>
  <c r="L24" i="6" l="1"/>
  <c r="L26" i="6" s="1"/>
  <c r="L27" i="6" s="1"/>
  <c r="L29" i="6" l="1"/>
  <c r="I13" i="10" l="1"/>
  <c r="I4" i="10"/>
  <c r="H13" i="10"/>
  <c r="H4" i="10"/>
  <c r="K13" i="10"/>
  <c r="K4" i="10"/>
</calcChain>
</file>

<file path=xl/sharedStrings.xml><?xml version="1.0" encoding="utf-8"?>
<sst xmlns="http://schemas.openxmlformats.org/spreadsheetml/2006/main" count="514" uniqueCount="221">
  <si>
    <t>Esta presentación entrega información general sobre Sociedad Matriz SAAM S.A. (“SM SAAM”) y empresas relacionadas. Se trata de información resumida y no pretende ser completa. No está destinada a ser considerada como asesoramiento a potenciales inversionistas. No se hacen representaciones o garantías, expresas o implícitas, en cuanto a la exactitud, la imparcialidad o integridad de la información presentada o contenida en esta presentación. Ni SM SAAM ni ninguna de sus empresas relacionadas, asesores o representantes, acepta responsabilidad alguna por cualquier pérdida o daño que surja de cualquier información presentada o contenida en esta presentación y no tendrán la obligación de actualizarla con posterioridad a la fecha en la que se emite. Cada inversionista debe llevar a cabo y confiar en su propia evaluación al momento de tomar una decisión de inversión, no constituyendo esta presentación un consejo legal, tributario o de inversión. Esta presentación no constituye una oferta o invitación o solicitud de una oferta, a la suscripción o compra de acciones. Ni esta presentación ni nada de lo aquí contenido constituirá la base de un eventual contrato o compromiso alguno.</t>
  </si>
  <si>
    <t>MUS$</t>
  </si>
  <si>
    <t>Moneda</t>
  </si>
  <si>
    <t>Efectivo y Deuda Financiera</t>
  </si>
  <si>
    <t>IFRS</t>
  </si>
  <si>
    <t>Normativa</t>
  </si>
  <si>
    <t>Volúmenes Logística</t>
  </si>
  <si>
    <t>Trimestral</t>
  </si>
  <si>
    <t>Periocidad</t>
  </si>
  <si>
    <t>Volúmenes Terminales Portuarios</t>
  </si>
  <si>
    <t>Reporte</t>
  </si>
  <si>
    <t>Volúmenes Remolcadores</t>
  </si>
  <si>
    <t xml:space="preserve">Logística </t>
  </si>
  <si>
    <t>CL0001856989</t>
  </si>
  <si>
    <t>ISIN</t>
  </si>
  <si>
    <t>Terminales Portuarios</t>
  </si>
  <si>
    <t>SMSAAM</t>
  </si>
  <si>
    <t>Bolsa de comercio de Santiago</t>
  </si>
  <si>
    <t>Remolcadores</t>
  </si>
  <si>
    <t>SMSAAM CI</t>
  </si>
  <si>
    <t>Bloomberg</t>
  </si>
  <si>
    <t>Balance Consolidado</t>
  </si>
  <si>
    <t>www.saam.com</t>
  </si>
  <si>
    <t>Página web</t>
  </si>
  <si>
    <t>Free Float</t>
  </si>
  <si>
    <t>Resumen Resultados Anuales</t>
  </si>
  <si>
    <t>Acciones en circulación</t>
  </si>
  <si>
    <t>Descripción Negocios</t>
  </si>
  <si>
    <t>Sociedad Matriz SAAM S.A.</t>
  </si>
  <si>
    <t>Índice</t>
  </si>
  <si>
    <t>INICIO</t>
  </si>
  <si>
    <t>Principales Drivers por Negocios</t>
  </si>
  <si>
    <t>División</t>
  </si>
  <si>
    <t>Drivers</t>
  </si>
  <si>
    <t>Faenas portuarias + Faenas especiales + Ingresos Offshore</t>
  </si>
  <si>
    <t>Toneladas / TEUs</t>
  </si>
  <si>
    <t>Logística</t>
  </si>
  <si>
    <t>Ingresos por Negocio</t>
  </si>
  <si>
    <t>División Remolcadores</t>
  </si>
  <si>
    <t>País</t>
  </si>
  <si>
    <t>% SAAM</t>
  </si>
  <si>
    <t>Principales Negocios</t>
  </si>
  <si>
    <t>México (1)</t>
  </si>
  <si>
    <t>Filial</t>
  </si>
  <si>
    <t>Remolcaje / Offshore</t>
  </si>
  <si>
    <t>Canadá (1)</t>
  </si>
  <si>
    <t>Remolcaje</t>
  </si>
  <si>
    <t>Panamá (1)</t>
  </si>
  <si>
    <t>Chile</t>
  </si>
  <si>
    <t>Uruguay</t>
  </si>
  <si>
    <t>Remolcaje / Barcazas</t>
  </si>
  <si>
    <t>Ecuador</t>
  </si>
  <si>
    <t>Guatemala</t>
  </si>
  <si>
    <t>Costa Rica</t>
  </si>
  <si>
    <t>Honduras</t>
  </si>
  <si>
    <t>Brasil (2)</t>
  </si>
  <si>
    <t>Coligada</t>
  </si>
  <si>
    <t>Chile LNG</t>
  </si>
  <si>
    <t>Chile /Argentina TABSA</t>
  </si>
  <si>
    <t>Transbordadores</t>
  </si>
  <si>
    <t>División Terminales Portuarios</t>
  </si>
  <si>
    <t>Empresa</t>
  </si>
  <si>
    <t>Principales Cargas</t>
  </si>
  <si>
    <t>Término Concesión</t>
  </si>
  <si>
    <t>ITI</t>
  </si>
  <si>
    <t>Iquique Terminal Internacional</t>
  </si>
  <si>
    <t>Contenedores</t>
  </si>
  <si>
    <t>STI</t>
  </si>
  <si>
    <t>San Antonio Terminal Internacional</t>
  </si>
  <si>
    <t>2024+ opción de extención por 5 años</t>
  </si>
  <si>
    <t>SVTI</t>
  </si>
  <si>
    <t>San Vicente Terminal Internacional</t>
  </si>
  <si>
    <t>ATI</t>
  </si>
  <si>
    <t>Antofagasta Terminal Internacional</t>
  </si>
  <si>
    <t>Contenedores / Graneles</t>
  </si>
  <si>
    <t>Corral</t>
  </si>
  <si>
    <t>Portuaria Corral</t>
  </si>
  <si>
    <t>Graneles</t>
  </si>
  <si>
    <t>Privado</t>
  </si>
  <si>
    <t xml:space="preserve">TPG </t>
  </si>
  <si>
    <t>Terminal Portuario de Guayaquil</t>
  </si>
  <si>
    <t>México</t>
  </si>
  <si>
    <t>TMAZ</t>
  </si>
  <si>
    <t>Terminal Marítima de Mazatlán</t>
  </si>
  <si>
    <t>Contenedores / Carga Suelta</t>
  </si>
  <si>
    <t>2032 + opción de extención por 12 años</t>
  </si>
  <si>
    <t>Colombia</t>
  </si>
  <si>
    <t>PBV</t>
  </si>
  <si>
    <t>Puerto de Buenavista</t>
  </si>
  <si>
    <t>Estados Unidos</t>
  </si>
  <si>
    <t>FIT</t>
  </si>
  <si>
    <t>Florida International Terminal</t>
  </si>
  <si>
    <t>2025+ dos opciones de extención por 5 años c/u</t>
  </si>
  <si>
    <t>Caldera</t>
  </si>
  <si>
    <t>Sociedad Portuaria de Caldera SPC / SPGC</t>
  </si>
  <si>
    <t>División Logística</t>
  </si>
  <si>
    <t>SAAM Logistics</t>
  </si>
  <si>
    <t>Luckymont</t>
  </si>
  <si>
    <t>Reloncaví</t>
  </si>
  <si>
    <t>Servicios Especiales</t>
  </si>
  <si>
    <r>
      <t xml:space="preserve">Aerosan </t>
    </r>
    <r>
      <rPr>
        <vertAlign val="superscript"/>
        <sz val="8.5"/>
        <color theme="1"/>
        <rFont val="Calibri"/>
        <family val="2"/>
      </rPr>
      <t>(1)</t>
    </r>
  </si>
  <si>
    <r>
      <t xml:space="preserve">Aronem </t>
    </r>
    <r>
      <rPr>
        <vertAlign val="superscript"/>
        <sz val="8.5"/>
        <color theme="1"/>
        <rFont val="Calibri"/>
        <family val="2"/>
      </rPr>
      <t>(1)</t>
    </r>
  </si>
  <si>
    <r>
      <t xml:space="preserve">Transaereo </t>
    </r>
    <r>
      <rPr>
        <vertAlign val="superscript"/>
        <sz val="8.5"/>
        <color theme="1"/>
        <rFont val="Calibri"/>
        <family val="2"/>
      </rPr>
      <t>(1)</t>
    </r>
  </si>
  <si>
    <t>(1) Aerosan: Joint Venture con American Airlines en Chile, Ecuador y Colombia</t>
  </si>
  <si>
    <t xml:space="preserve">En Abril de 2017 se vendió la participación minoritaria de 35% que se tenía sobre Tramarsa. Esta empresa tenía 3 Divisiones: Remolcadores, Logística y Puertos. </t>
  </si>
  <si>
    <t>Utilidad Controladora</t>
  </si>
  <si>
    <t>Estados de Resultados Consolidados (MUS$)</t>
  </si>
  <si>
    <t>1Q2018</t>
  </si>
  <si>
    <t>2Q2018</t>
  </si>
  <si>
    <t>Ingresos de actividades ordinarias</t>
  </si>
  <si>
    <t>Costo de ventas</t>
  </si>
  <si>
    <t>Ganancia bruta</t>
  </si>
  <si>
    <t>Gasto de administración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</si>
  <si>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</si>
  <si>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</si>
  <si>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</si>
  <si>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</si>
  <si>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</si>
  <si>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</si>
  <si>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</si>
  <si>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</si>
  <si>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</si>
  <si>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</si>
  <si>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Interés Minoritario</t>
  </si>
  <si>
    <t>Otros Indicadores Consolidados</t>
  </si>
  <si>
    <t>Depreciación y amortización</t>
  </si>
  <si>
    <t>EBITDA</t>
  </si>
  <si>
    <t>Margen EBITDA</t>
  </si>
  <si>
    <t>Balance Consolidado (MUS$)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</si>
  <si>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</si>
  <si>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</si>
  <si>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</si>
  <si>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</si>
  <si>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</si>
  <si>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</si>
  <si>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</si>
  <si>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</si>
  <si>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</si>
  <si>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</si>
  <si>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</si>
  <si>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</si>
  <si>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</si>
  <si>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</si>
  <si>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</si>
  <si>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</si>
  <si>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</si>
  <si>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</si>
  <si>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</si>
  <si>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(*)ajuste asociado a nota 41 de FECU Marzo 2018</t>
  </si>
  <si>
    <t>4Q2017</t>
  </si>
  <si>
    <t>Filiales</t>
  </si>
  <si>
    <t>Total</t>
  </si>
  <si>
    <t xml:space="preserve">Ingresos </t>
  </si>
  <si>
    <t>Ganancia Bruta</t>
  </si>
  <si>
    <t>Resultado Operacional</t>
  </si>
  <si>
    <t>Depreciación y Amortizaciones</t>
  </si>
  <si>
    <t>Margen  EBITDA</t>
  </si>
  <si>
    <t>Resultado Coligadas (MUS$)(1)</t>
  </si>
  <si>
    <t>Ingresos por Puerto (MUS$)(*)</t>
  </si>
  <si>
    <t>Toneladas</t>
  </si>
  <si>
    <t>Puertos Consolidados (1)</t>
  </si>
  <si>
    <t>YoY</t>
  </si>
  <si>
    <t>TPG</t>
  </si>
  <si>
    <t>Puertos Coligados (2)</t>
  </si>
  <si>
    <t>(1) Volúmenes al 100%</t>
  </si>
  <si>
    <t xml:space="preserve">TEUs </t>
  </si>
  <si>
    <t>Logística Consolidado</t>
  </si>
  <si>
    <t>Toneladas en frigorífico</t>
  </si>
  <si>
    <t>Metros cuadrados arrendados en bodegas</t>
  </si>
  <si>
    <t>Viajes de ruta (fletes)</t>
  </si>
  <si>
    <t>Balance (MUS$)</t>
  </si>
  <si>
    <t>Consolidada</t>
  </si>
  <si>
    <t>Deuda Financiera Consolidada</t>
  </si>
  <si>
    <t>Efectivo y equivalentes al efectivo Consolidado</t>
  </si>
  <si>
    <t>Coligada (1)</t>
  </si>
  <si>
    <t>Deuda Financiera Coligadas</t>
  </si>
  <si>
    <t>Efectivo y equivalentes al efectivo Coligadas</t>
  </si>
  <si>
    <t>(1) Coligadas a valor proporcional</t>
  </si>
  <si>
    <t>(1) Coligadas al 100% operaciones continuadas</t>
  </si>
  <si>
    <t>Utilidad Operaciones continuadas (6)</t>
  </si>
  <si>
    <t>Resultado Filiales (MUS$) (5)</t>
  </si>
  <si>
    <t>(5) Empresas consolidadas al 100%</t>
  </si>
  <si>
    <t xml:space="preserve">(6) No considera resultados de Tramarsa vendida en Abril 2017 </t>
  </si>
  <si>
    <t>Participación en las ganancias (perdidas) de asociadas a su valor proporcional</t>
  </si>
  <si>
    <t>Interes Minoritario</t>
  </si>
  <si>
    <t>Coligadas (1)</t>
  </si>
  <si>
    <t>(1) valores al 100%,no considera operaciones descontinuadas</t>
  </si>
  <si>
    <t xml:space="preserve">Faenas </t>
  </si>
  <si>
    <t>(2) Volúmenes Coligadas al 100% operaciones continuadas</t>
  </si>
  <si>
    <t xml:space="preserve">Caldera </t>
  </si>
  <si>
    <t>(1) Empresas consolidadas y coligadas al 100%</t>
  </si>
  <si>
    <t>Resultado Filiales (MUS$) (2)</t>
  </si>
  <si>
    <t>(2) Empresas consolidadas al 100%</t>
  </si>
  <si>
    <t>(3) No considera resultados de Tramarsa vendida en Abril 2017 y TPA S.A. dispuesto a la venta en Sept 2017</t>
  </si>
  <si>
    <t>Utilidad Operaciones continuadas (3)</t>
  </si>
  <si>
    <t>Resultado Coligadas (MUS$)(4)</t>
  </si>
  <si>
    <t>(4) Coligadas al 100% operaciones continuadas</t>
  </si>
  <si>
    <t xml:space="preserve">Estados Financieros Consolidados </t>
  </si>
  <si>
    <t>3Q2017</t>
  </si>
  <si>
    <t>3Q2018</t>
  </si>
  <si>
    <t>31.12.2017 (*)</t>
  </si>
  <si>
    <t>31.03.2018</t>
  </si>
  <si>
    <t>30.06.2018</t>
  </si>
  <si>
    <t>30.09.2018</t>
  </si>
  <si>
    <t>(1) SAAM SMIT Towage operación conjunta con Boskalis</t>
  </si>
  <si>
    <t>(2) SAAM SMIT Towage operación conjunta Brasil con Boskalis</t>
  </si>
  <si>
    <t>(1)Dispuesto a la venta en Septiembre 2017. Vendida en Febrero 2019</t>
  </si>
  <si>
    <t>1Q2017</t>
  </si>
  <si>
    <t>2Q2017</t>
  </si>
  <si>
    <t>4Q2018</t>
  </si>
  <si>
    <t>31.12.2018</t>
  </si>
  <si>
    <t>Utilidad Controladora (7)</t>
  </si>
  <si>
    <t xml:space="preserve">(7) 2017 no considera costos no recurrentes </t>
  </si>
  <si>
    <t>1Q2019</t>
  </si>
  <si>
    <t>31.03.2019</t>
  </si>
  <si>
    <t>Servico de carga / Servicios en Rampa / Servicios a Pasajeros</t>
  </si>
  <si>
    <t>Almacenaje y Transporte</t>
  </si>
  <si>
    <t>2Q2019</t>
  </si>
  <si>
    <t>30.06.2019</t>
  </si>
  <si>
    <t>3Q2019</t>
  </si>
  <si>
    <t>30.09.2019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</si>
</sst>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8">
    <numFmt numFmtId="41" formatCode="_ * #,##0_ ;_ * \-#,##0_ ;_ * &quot;-&quot;_ ;_ @_ "/>
    <numFmt numFmtId="43" formatCode="_ * #,##0.00_ ;_ * \-#,##0.00_ ;_ * &quot;-&quot;??_ ;_ @_ "/>
    <numFmt numFmtId="164" formatCode="&quot;$&quot;\ #,##0;\-&quot;$&quot;\ #,##0"/>
    <numFmt numFmtId="165" formatCode="&quot;$&quot;\ #,##0.00;\-&quot;$&quot;\ #,##0.00"/>
    <numFmt numFmtId="166" formatCode="&quot;$&quot;\ #,##0.00;[Red]\-&quot;$&quot;\ #,##0.00"/>
    <numFmt numFmtId="167" formatCode="_-&quot;$&quot;\ * #,##0_-;\-&quot;$&quot;\ * #,##0_-;_-&quot;$&quot;\ * &quot;-&quot;_-;_-@_-"/>
    <numFmt numFmtId="168" formatCode="_-* #,##0_-;\-* #,##0_-;_-* &quot;-&quot;_-;_-@_-"/>
    <numFmt numFmtId="169" formatCode="_-&quot;$&quot;\ * #,##0.00_-;\-&quot;$&quot;\ * #,##0.00_-;_-&quot;$&quot;\ * &quot;-&quot;??_-;_-@_-"/>
    <numFmt numFmtId="170" formatCode="_-* #,##0.00_-;\-* #,##0.00_-;_-* &quot;-&quot;??_-;_-@_-"/>
    <numFmt numFmtId="171" formatCode="#,##0.0_);\(#,##0.0\)"/>
    <numFmt numFmtId="172" formatCode="#,##0;\(#,##0\)"/>
    <numFmt numFmtId="173" formatCode="[$$]#,##0_);\([$$]#,##0\);[$$]#,##0_);@_)"/>
    <numFmt numFmtId="174" formatCode="0.000000"/>
    <numFmt numFmtId="175" formatCode="0.0000000"/>
    <numFmt numFmtId="176" formatCode="0.0_)\%;\(0.0\)\%;0.0_)\%;@_)_%"/>
    <numFmt numFmtId="177" formatCode="0.0\x;&quot;nm&quot;_x;&quot;nm&quot;;* @_x"/>
    <numFmt numFmtId="178" formatCode="#,##0.0_)_%;\(#,##0.0\)_%;0.0_)_%;@_)_%"/>
    <numFmt numFmtId="179" formatCode="0.00\x;&quot;nm&quot;_x;&quot;nm&quot;;* @_x"/>
    <numFmt numFmtId="180" formatCode="_ * #,##0_ ;_ * \(#,##0\)_ ;_ * &quot;-&quot;??_ ;_ @_ "/>
    <numFmt numFmtId="181" formatCode="#,##0.0_);\(#,##0.0\);#,##0.0_);@_)"/>
    <numFmt numFmtId="182" formatCode="_-&quot;£ &quot;* #,##0.00_-;\-&quot;£ &quot;* #,##0.00_-;_-&quot;£ &quot;* &quot;-&quot;??_-;_-@_-"/>
    <numFmt numFmtId="183" formatCode="&quot;£&quot;_(#,##0.00_);&quot;£&quot;\(#,##0.00\)"/>
    <numFmt numFmtId="184" formatCode="&quot;£&quot;_(#,##0.00_);&quot;£&quot;\(#,##0.00\);&quot;£&quot;_(0.00_);@_)"/>
    <numFmt numFmtId="185" formatCode="_(* #,##0\ \x_);_(* \(#,##0\ \x\);_(* &quot;-&quot;??_);_(@_)"/>
    <numFmt numFmtId="186" formatCode="&quot;$&quot;_(#,##0.00_);&quot;$&quot;\(#,##0.00\);&quot;$&quot;_(0.00_);@_)"/>
    <numFmt numFmtId="187" formatCode="_(&quot;$&quot;* #,##0.0_);_(&quot;$&quot;* \(#,##0.0\);_(&quot;$&quot;* &quot;-&quot;?_);_(@_)"/>
    <numFmt numFmtId="188" formatCode="_(&quot;$&quot;* #,##0.00_);_(&quot;$&quot;* \(#,##0.00\);_(&quot;$&quot;* &quot;-&quot;_);_(@_)"/>
    <numFmt numFmtId="189" formatCode="_(* #,##0.0\ \x_);_(* \(#,##0.0\ \x\);_(* &quot;-&quot;??_);_(@_)"/>
    <numFmt numFmtId="190" formatCode="#,##0.00_);\(#,##0.00\);0.00_);@_)"/>
    <numFmt numFmtId="191" formatCode="\€_(#,##0.00_);\€\(#,##0.00\);\€_(0.00_);@_)"/>
    <numFmt numFmtId="192" formatCode="0\x;&quot;nm&quot;_x;&quot;nm&quot;;* @_x"/>
    <numFmt numFmtId="193" formatCode="[$$]#,##0.0_);\([$$]#,##0.0\);[$$]#,##0.0_);@_)"/>
    <numFmt numFmtId="194" formatCode="0.0\x"/>
    <numFmt numFmtId="195" formatCode="#,##0_)\x;\(#,##0\)\x;0_)\x;@_)_x"/>
    <numFmt numFmtId="196" formatCode="_-&quot;£ &quot;* #,##0_-;\-&quot;£ &quot;* #,##0_-;_-&quot;£ &quot;* &quot;-&quot;_-;_-@_-"/>
    <numFmt numFmtId="197" formatCode="#,##0_)_x;\(#,##0\)_x;0_)_x;@_)_x"/>
    <numFmt numFmtId="198" formatCode="0\ &quot;bps&quot;"/>
    <numFmt numFmtId="199" formatCode="_(* #,##0.0_);_(* \(#,##0.0\);_(* &quot;-&quot;?_);_(@_)"/>
    <numFmt numFmtId="200" formatCode="0.0%;\(0.0\)%"/>
    <numFmt numFmtId="201" formatCode="#,##0;\(#,##0\);&quot;-&quot;"/>
    <numFmt numFmtId="202" formatCode="[$-409]mmmmm;@"/>
    <numFmt numFmtId="203" formatCode="#,##0.00\x;\(#,##0.00\)\x"/>
    <numFmt numFmtId="204" formatCode="0.00;[Red]0.00"/>
    <numFmt numFmtId="205" formatCode="00000000"/>
    <numFmt numFmtId="206" formatCode="\+#,##0;\-#,##0"/>
    <numFmt numFmtId="207" formatCode="0.000000000"/>
    <numFmt numFmtId="208" formatCode="#,##0,;\-#,##0,"/>
    <numFmt numFmtId="209" formatCode="#,##0.0\ ;\(#,##0.0\)"/>
    <numFmt numFmtId="210" formatCode="#,##0\ ;\(#,##0\)"/>
    <numFmt numFmtId="211" formatCode="&quot;$&quot;&quot; &quot;#,##0_);\(&quot;$&quot;&quot; &quot;#,##0\);\-_)"/>
    <numFmt numFmtId="212" formatCode="#,##0_);\(#,##0\);\-_)"/>
    <numFmt numFmtId="213" formatCode="0.0%_);\(0.0%\);\-_)"/>
    <numFmt numFmtId="214" formatCode="0.00%_);\(0.00%\);\-_)"/>
    <numFmt numFmtId="215" formatCode="General_)"/>
    <numFmt numFmtId="216" formatCode="#,##0\ \B\P;[Red]\-#,##0\ \B\P"/>
    <numFmt numFmtId="217" formatCode="#,##0.0000"/>
    <numFmt numFmtId="218" formatCode="#,##0\ \ "/>
    <numFmt numFmtId="219" formatCode="0.0%\ \ "/>
    <numFmt numFmtId="220" formatCode="#,##0_);[Red]\(#,##0\);&quot;-&quot;_);[Blue]&quot;Error-&quot;@"/>
    <numFmt numFmtId="221" formatCode="#,##0.0_);[Red]\(#,##0.0\);&quot;-&quot;_);[Blue]&quot;Error-&quot;@"/>
    <numFmt numFmtId="222" formatCode="#,##0.00_);[Red]\(#,##0.00\);&quot;-&quot;_);[Blue]&quot;Error-&quot;@"/>
    <numFmt numFmtId="223" formatCode="&quot;£&quot;* #,##0_);[Red]&quot;£&quot;* \(#,##0\);&quot;£&quot;* &quot;-&quot;_);[Blue]&quot;Error-&quot;@"/>
    <numFmt numFmtId="224" formatCode="&quot;£&quot;* #,##0.0_);[Red]&quot;£&quot;* \(#,##0.0\);&quot;£&quot;* &quot;-&quot;_);[Blue]&quot;Error-&quot;@"/>
    <numFmt numFmtId="225" formatCode="&quot;£&quot;* #,##0.00_);[Red]&quot;£&quot;* \(#,##0.00\);&quot;£&quot;* &quot;-&quot;_);[Blue]&quot;Error-&quot;@"/>
    <numFmt numFmtId="226" formatCode="dd\ mmm\ yyyy_)"/>
    <numFmt numFmtId="227" formatCode="dd/mm/yy_)"/>
    <numFmt numFmtId="228" formatCode="0%_);[Red]\-0%_);0%_);[Blue]&quot;Error-&quot;@"/>
    <numFmt numFmtId="229" formatCode="0.000"/>
    <numFmt numFmtId="230" formatCode="0.0%_);[Red]\-0.0%_);0.0%_);"/>
    <numFmt numFmtId="231" formatCode="0.00%_);[Red]\-0.00%_);0.00%_);[Blue]&quot;Error-&quot;@"/>
    <numFmt numFmtId="232" formatCode="0.0%_);[Red]\-0.0%_);0.0%_);[Blue]&quot;Error-&quot;@"/>
    <numFmt numFmtId="233" formatCode="#,##0.0_);[Red]\(#,##0.0\)"/>
    <numFmt numFmtId="234" formatCode="#,##0.00%_);[Red]\(#,##0.00%\)"/>
    <numFmt numFmtId="235" formatCode="#,##0.0"/>
    <numFmt numFmtId="236" formatCode="0.000_)"/>
    <numFmt numFmtId="237" formatCode="_-* #,##0_F_-;\-* #,##0_F_-;_-* &quot;-&quot;_F_-;_-@_-"/>
    <numFmt numFmtId="238" formatCode="#,##0_%_);\(#,##0\)_%;#,##0_%_);@_%_)"/>
    <numFmt numFmtId="239" formatCode="#,##0_%_);\(#,##0\)_%;**;@_%_)"/>
    <numFmt numFmtId="240" formatCode="_._.* #,##0.0_)_%;_._.* \(#,##0.0\)_%"/>
    <numFmt numFmtId="241" formatCode="_._.* #,##0.00_)_%;_._.* \(#,##0.00\)_%"/>
    <numFmt numFmtId="242" formatCode="_._.* #,##0.000_)_%;_._.* \(#,##0.000\)_%"/>
    <numFmt numFmtId="243" formatCode="_-* #,##0.00\ _€_-;\-* #,##0.00\ _€_-;_-* &quot;-&quot;??\ _€_-;_-@_-"/>
    <numFmt numFmtId="244" formatCode="#,##0.0\ \ ;[Red]\-#,##0.0\ \ "/>
    <numFmt numFmtId="245" formatCode="#,##0.00_);\(#,##0.00\);&quot;-&quot;_)"/>
    <numFmt numFmtId="246" formatCode="_(* #,##0.00_);_(* \(#,##0.00\);_(* &quot;-&quot;??_);_(@_)"/>
    <numFmt numFmtId="247" formatCode="000"/>
    <numFmt numFmtId="248" formatCode="_(&quot;$&quot;* #,##0_);_(&quot;$&quot;* \(#,##0\);_(&quot;$&quot;* &quot;-&quot;_);_(@_)"/>
    <numFmt numFmtId="249" formatCode="#,##0.00&quot;F&quot;;\-#,##0.00&quot;F&quot;"/>
    <numFmt numFmtId="250" formatCode="_-* #,##0.00&quot;F&quot;_-;\-* #,##0.00&quot;F&quot;_-;_-* &quot;-&quot;??&quot;F&quot;_-;_-@_-"/>
    <numFmt numFmtId="251" formatCode="&quot;$&quot;#,##0_%_);\(&quot;$&quot;#,##0\)_%;&quot;$&quot;#,##0_%_);@_%_)"/>
    <numFmt numFmtId="252" formatCode="_._.&quot;zł&quot;* #,##0.0_)_%;_._.&quot;zł&quot;* \(#,##0.0\)_%"/>
    <numFmt numFmtId="253" formatCode="_._.&quot;zł&quot;* #,##0.00_)_%;_._.&quot;zł&quot;* \(#,##0.00\)_%"/>
    <numFmt numFmtId="254" formatCode="_._.&quot;zł&quot;* #,##0.000_)_%;_._.&quot;zł&quot;* \(#,##0.000\)_%"/>
    <numFmt numFmtId="255" formatCode="_-&quot;£&quot;* #,##0.00_-;\-&quot;£&quot;* #,##0.00_-;_-&quot;£&quot;* &quot;-&quot;??_-;_-@_-"/>
    <numFmt numFmtId="256" formatCode="&quot;$&quot;#,##0.00_%_);\(&quot;$&quot;#,##0.00\)_%;&quot;$&quot;#,##0.00_%_);@_%_)"/>
    <numFmt numFmtId="257" formatCode="_(&quot;$&quot;* #,##0.00_);_(&quot;$&quot;* \(#,##0.00\);_(&quot;$&quot;* &quot;-&quot;??_)"/>
    <numFmt numFmtId="258" formatCode="&quot;$&quot;#,##0.0_);\(&quot;$&quot;#,##0.0\)"/>
    <numFmt numFmtId="259" formatCode="&quot;C$&quot;#,##0"/>
    <numFmt numFmtId="260" formatCode="0.0%"/>
    <numFmt numFmtId="261" formatCode="_(* #,##0_);_(* \(#,##0\);_(* &quot;-&quot;??_);_(@_)"/>
    <numFmt numFmtId="262" formatCode="0_);\(0\)"/>
    <numFmt numFmtId="263" formatCode="_(* #,##0.0_);_(* \(#,##0.0\);_(* &quot;-&quot;??_);_(@_)"/>
    <numFmt numFmtId="264" formatCode="&quot;$&quot;#,##0"/>
    <numFmt numFmtId="265" formatCode="0.0"/>
    <numFmt numFmtId="266" formatCode="&quot;$&quot;\ #,##0.000_);\(&quot;$&quot;#,##0.000\)"/>
    <numFmt numFmtId="267" formatCode="0.000\x"/>
    <numFmt numFmtId="268" formatCode="&quot;$&quot;#,##0.0"/>
    <numFmt numFmtId="269" formatCode="0.0_);\(0.0\)"/>
    <numFmt numFmtId="270" formatCode="_(* #,##0.0_);_(* \(#,##0.0\);_(* &quot;-&quot;_);_(@_)"/>
    <numFmt numFmtId="271" formatCode="0&quot;E&quot;"/>
    <numFmt numFmtId="272" formatCode="_(* #,##0.00_);_(* \(#,##0.00\);_(* &quot;-&quot;_);_(@_)"/>
    <numFmt numFmtId="273" formatCode="&quot;$&quot;#,##0.000_);\(&quot;$&quot;#,##0.000\)"/>
    <numFmt numFmtId="274" formatCode="&quot;$&quot;#,##0.0000_);\(&quot;$&quot;#,##0.0000\)"/>
    <numFmt numFmtId="275" formatCode="0.000%"/>
    <numFmt numFmtId="276" formatCode="mm/dd/yy"/>
    <numFmt numFmtId="277" formatCode="0.0000\x"/>
    <numFmt numFmtId="278" formatCode="#,##0.000"/>
    <numFmt numFmtId="279" formatCode="#,##0.0\x"/>
    <numFmt numFmtId="280" formatCode="&quot;$&quot;#,##0.00"/>
    <numFmt numFmtId="281" formatCode="&quot;£ &quot;#,##0;\-&quot;£ &quot;#,##0"/>
    <numFmt numFmtId="282" formatCode="\$* #,##0_);[Red]\$* \(#,##0\);\$* &quot;-&quot;_);[Blue]&quot;Error-&quot;@"/>
    <numFmt numFmtId="283" formatCode="\$* #,##0.0_);[Red]\$* \(#,##0.0\);\$* &quot;-&quot;_);[Blue]&quot;Error-&quot;@"/>
    <numFmt numFmtId="284" formatCode="\$* #,##0.00_);[Red]\$* \(#,##0.00\);\$* &quot;-&quot;_);[Blue]&quot;Error-&quot;@"/>
    <numFmt numFmtId="285" formatCode="#."/>
    <numFmt numFmtId="286" formatCode="d\-mmm\-yy_)"/>
    <numFmt numFmtId="287" formatCode="mmm\-yy_)"/>
    <numFmt numFmtId="288" formatCode="yyyy"/>
    <numFmt numFmtId="289" formatCode="m/d/yy_%_)"/>
    <numFmt numFmtId="290" formatCode="#,##0\ &quot;FB&quot;;[Red]\-#,##0\ &quot;FB&quot;"/>
    <numFmt numFmtId="291" formatCode="_(* #,###.0_);_(* \(#,###.0\);_(* &quot;-&quot;?_);_(@_)"/>
    <numFmt numFmtId="292" formatCode="_-* #,##0\ _p_t_a_-;\-* #,##0\ _p_t_a_-;_-* &quot;-&quot;\ _p_t_a_-;_-@_-"/>
    <numFmt numFmtId="293" formatCode="0_%_);\(0\)_%;0_%_);@_%_)"/>
    <numFmt numFmtId="294" formatCode="_-* #,##0\ _z_ł_-;\-* #,##0\ _z_ł_-;_-* &quot;-&quot;\ _z_ł_-;_-@_-"/>
    <numFmt numFmtId="295" formatCode="_-* #,##0\ _z_l_-;\-* #,##0\ _z_l_-;_-* &quot;-&quot;\ _z_l_-;_-@_-"/>
    <numFmt numFmtId="296" formatCode="#,##0.000_);\(#,##0.000\)"/>
    <numFmt numFmtId="297" formatCode="_ * #,##0_)_P_L_N_ ;_ * \(#,##0\)_P_L_N_ ;_ * &quot;-&quot;_)_P_L_N_ ;_ @_ "/>
    <numFmt numFmtId="298" formatCode="0&quot; min&quot;"/>
    <numFmt numFmtId="299" formatCode="_-* #,##0.00\ _z_ł_-;\-* #,##0.00\ _z_ł_-;_-* &quot;-&quot;??\ _z_ł_-;_-@_-"/>
    <numFmt numFmtId="300" formatCode="_-* #,##0.00\ _z_l_-;\-* #,##0.00\ _z_l_-;_-* &quot;-&quot;??\ _z_l_-;_-@_-"/>
    <numFmt numFmtId="301" formatCode="_ * #,##0.00_)_P_L_N_ ;_ * \(#,##0.00\)_P_L_N_ ;_ * &quot;-&quot;??_)_P_L_N_ ;_ @_ "/>
    <numFmt numFmtId="302" formatCode="0%%"/>
    <numFmt numFmtId="303" formatCode="#,"/>
    <numFmt numFmtId="304" formatCode="#,##0.00_ ;[Red]\-#,##0.00\ "/>
    <numFmt numFmtId="305" formatCode="_-* #,##0.00\ &quot;€&quot;_-;\-* #,##0.00\ &quot;€&quot;_-;_-* &quot;-&quot;??\ &quot;€&quot;_-;_-@_-"/>
    <numFmt numFmtId="306" formatCode="_-[$€-2]* #,##0.00_-;\-[$€-2]* #,##0.00_-;_-[$€-2]* &quot;-&quot;??_-"/>
    <numFmt numFmtId="307" formatCode="_-* #,##0.00\ [$€]_-;\-* #,##0.00\ [$€]_-;_-* \-??\ [$€]_-;_-@_-"/>
    <numFmt numFmtId="308" formatCode="_-* #,##0.00\ [$€]_-;\-* #,##0.00\ [$€]_-;_-* &quot;-&quot;??\ [$€]_-;_-@_-"/>
    <numFmt numFmtId="309" formatCode="_([$€-2]* #,##0.00_);_([$€-2]* \(#,##0.00\);_([$€-2]* &quot;-&quot;??_)"/>
    <numFmt numFmtId="310" formatCode="mmmm\-yy"/>
    <numFmt numFmtId="311" formatCode="_-[$€-2]&quot;$&quot;* #,##0.00_-;\-[$€-2]&quot;$&quot;* #,##0.00_-;_-[$€-2]&quot;$&quot;* &quot;-&quot;??_-"/>
    <numFmt numFmtId="312" formatCode="_-[$€-2]\ * #,##0.00_-;\-[$€-2]\ * #,##0.00_-;_-[$€-2]\ * &quot;-&quot;??_-"/>
    <numFmt numFmtId="313" formatCode="[$€]#,##0.00_);[Red]\([$€]#,##0.00\)"/>
    <numFmt numFmtId="314" formatCode="_(\ #,##0.0_%_);_(\ \(#,##0.0_%\);_(\ &quot; - &quot;_%_);_(@_)"/>
    <numFmt numFmtId="315" formatCode="_(\ #,##0.0%_);_(\ \(#,##0.0%\);_(\ &quot; - &quot;\%_);_(@_)"/>
    <numFmt numFmtId="316" formatCode="#,##0_);\(#,##0\);&quot; - &quot;_);@_)"/>
    <numFmt numFmtId="317" formatCode="\ #,##0.0_);\(#,##0.0\);&quot; - &quot;_);@_)"/>
    <numFmt numFmtId="318" formatCode="\ #,##0.00_);\(#,##0.00\);&quot; - &quot;_);@_)"/>
    <numFmt numFmtId="319" formatCode="\ #,##0.000_);\(#,##0.000\);&quot; - &quot;_);@_)"/>
    <numFmt numFmtId="320" formatCode="d\ mmmm\ yyyy"/>
    <numFmt numFmtId="321" formatCode="#,##0;[Red]\(#,##0\);0"/>
    <numFmt numFmtId="322" formatCode="_(* #,##0.00_);[Red]_(* \(#,##0.00\);_(* &quot;-&quot;_);_(@_)"/>
    <numFmt numFmtId="323" formatCode="_(* #,##0.0_);_(* \(#,##0.0\);_(* \-??_);_(@_)"/>
    <numFmt numFmtId="324" formatCode="0.00000_)"/>
    <numFmt numFmtId="325" formatCode="dd\-mm\-yy"/>
    <numFmt numFmtId="326" formatCode="#,#00"/>
    <numFmt numFmtId="327" formatCode="#.##000"/>
    <numFmt numFmtId="328" formatCode="\ #,##0\ \ \ ;\(#,##0\)\ \ ;\—\ \ \ \ "/>
    <numFmt numFmtId="329" formatCode="#,###,##0.00;\(#,###,##0.00\)"/>
    <numFmt numFmtId="330" formatCode="#,##0;[Red]\(#,##0\)"/>
    <numFmt numFmtId="331" formatCode="0.0\%_);\(0.0\%\);0.0\%_);@_%_)"/>
    <numFmt numFmtId="332" formatCode="###0"/>
    <numFmt numFmtId="333" formatCode="#,##0.000_);[Red]\(#,##0.000\)"/>
    <numFmt numFmtId="334" formatCode="&quot;$&quot;#,##0\ \ \ ;\(&quot;$&quot;#,##0\)\ \ "/>
    <numFmt numFmtId="335" formatCode="#,##0\ \ \ ;\(#,##0\)\ \ "/>
    <numFmt numFmtId="336" formatCode="0.00\ %"/>
    <numFmt numFmtId="337" formatCode="_-* #,##0\ _€_-;\-* #,##0\ _€_-;_-* &quot;-&quot;\ _€_-;_-@_-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.5"/>
      <color theme="1"/>
      <name val="Calibri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i/>
      <sz val="10"/>
      <color indexed="8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</borders>
  <cellStyleXfs count="9376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9" fontId="11" fillId="0" borderId="0">
      <alignment horizontal="right"/>
    </xf>
    <xf numFmtId="0" fontId="12" fillId="0" borderId="0"/>
    <xf numFmtId="0" fontId="13" fillId="0" borderId="0"/>
    <xf numFmtId="171" fontId="10" fillId="0" borderId="0"/>
    <xf numFmtId="0" fontId="10" fillId="0" borderId="0"/>
    <xf numFmtId="10" fontId="14" fillId="0" borderId="0" applyFont="0" applyFill="0" applyBorder="0" applyAlignment="0" applyProtection="0"/>
    <xf numFmtId="0" fontId="10" fillId="0" borderId="0"/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7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0" fontId="18" fillId="0" borderId="0"/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0" fontId="19" fillId="0" borderId="0"/>
    <xf numFmtId="0" fontId="19" fillId="0" borderId="0"/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0" fontId="19" fillId="0" borderId="0"/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0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7" fillId="0" borderId="0" applyBorder="0">
      <alignment vertical="center"/>
      <protection locked="0"/>
    </xf>
    <xf numFmtId="0" fontId="10" fillId="0" borderId="0"/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5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172" fontId="16" fillId="0" borderId="0" applyBorder="0">
      <alignment vertical="center"/>
      <protection locked="0"/>
    </xf>
    <xf numFmtId="9" fontId="20" fillId="0" borderId="0"/>
    <xf numFmtId="173" fontId="20" fillId="0" borderId="0"/>
    <xf numFmtId="10" fontId="20" fillId="0" borderId="0"/>
    <xf numFmtId="0" fontId="10" fillId="4" borderId="10" applyNumberFormat="0">
      <alignment horizontal="left" vertical="center"/>
    </xf>
    <xf numFmtId="0" fontId="21" fillId="0" borderId="0" applyNumberFormat="0" applyFont="0" applyFill="0" applyBorder="0" applyAlignment="0" applyProtection="0"/>
    <xf numFmtId="0" fontId="22" fillId="5" borderId="0" applyBorder="0" applyAlignment="0"/>
    <xf numFmtId="171" fontId="23" fillId="0" borderId="0" applyFont="0" applyFill="0" applyBorder="0" applyAlignment="0" applyProtection="0"/>
    <xf numFmtId="0" fontId="24" fillId="0" borderId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25" fillId="0" borderId="0">
      <alignment horizontal="right"/>
    </xf>
    <xf numFmtId="176" fontId="10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10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3" fontId="10" fillId="0" borderId="0" applyFont="0" applyFill="0" applyBorder="0" applyAlignment="0" applyProtection="0"/>
    <xf numFmtId="0" fontId="28" fillId="0" borderId="0"/>
    <xf numFmtId="0" fontId="28" fillId="0" borderId="0"/>
    <xf numFmtId="0" fontId="10" fillId="0" borderId="0"/>
    <xf numFmtId="0" fontId="12" fillId="0" borderId="0"/>
    <xf numFmtId="180" fontId="10" fillId="0" borderId="0"/>
    <xf numFmtId="0" fontId="10" fillId="0" borderId="0" applyNumberFormat="0" applyFill="0" applyBorder="0" applyAlignment="0" applyProtection="0"/>
    <xf numFmtId="0" fontId="27" fillId="0" borderId="0"/>
    <xf numFmtId="0" fontId="29" fillId="0" borderId="0"/>
    <xf numFmtId="0" fontId="10" fillId="0" borderId="0" applyFont="0" applyFill="0" applyBorder="0" applyAlignment="0" applyProtection="0"/>
    <xf numFmtId="0" fontId="29" fillId="0" borderId="0"/>
    <xf numFmtId="37" fontId="30" fillId="0" borderId="0" applyFill="0" applyBorder="0">
      <alignment horizontal="right"/>
    </xf>
    <xf numFmtId="0" fontId="28" fillId="0" borderId="0"/>
    <xf numFmtId="0" fontId="19" fillId="0" borderId="0" applyNumberFormat="0" applyFill="0" applyBorder="0" applyAlignment="0" applyProtection="0"/>
    <xf numFmtId="0" fontId="19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29" fillId="0" borderId="0"/>
    <xf numFmtId="37" fontId="30" fillId="0" borderId="0" applyFill="0" applyBorder="0">
      <alignment horizontal="right"/>
    </xf>
    <xf numFmtId="0" fontId="28" fillId="0" borderId="0"/>
    <xf numFmtId="183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83" fontId="1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84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185" fontId="26" fillId="0" borderId="0" applyFont="0" applyFill="0" applyBorder="0" applyAlignment="0" applyProtection="0"/>
    <xf numFmtId="186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188" fontId="23" fillId="0" borderId="0" applyFont="0" applyFill="0" applyBorder="0" applyAlignment="0" applyProtection="0"/>
    <xf numFmtId="39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189" fontId="26" fillId="0" borderId="0" applyFont="0" applyFill="0" applyBorder="0" applyAlignment="0" applyProtection="0"/>
    <xf numFmtId="190" fontId="10" fillId="0" borderId="0" applyFont="0" applyFill="0" applyBorder="0" applyAlignment="0" applyProtection="0"/>
    <xf numFmtId="0" fontId="31" fillId="0" borderId="0"/>
    <xf numFmtId="37" fontId="30" fillId="0" borderId="0" applyFill="0" applyBorder="0">
      <alignment horizontal="right"/>
    </xf>
    <xf numFmtId="0" fontId="31" fillId="0" borderId="0"/>
    <xf numFmtId="0" fontId="28" fillId="0" borderId="0"/>
    <xf numFmtId="37" fontId="30" fillId="0" borderId="0" applyFill="0" applyBorder="0">
      <alignment horizontal="right"/>
    </xf>
    <xf numFmtId="0" fontId="12" fillId="0" borderId="0"/>
    <xf numFmtId="191" fontId="10" fillId="0" borderId="0" applyFont="0" applyFill="0" applyBorder="0" applyAlignment="0" applyProtection="0"/>
    <xf numFmtId="192" fontId="26" fillId="0" borderId="0" applyFont="0" applyFill="0" applyBorder="0" applyAlignment="0" applyProtection="0"/>
    <xf numFmtId="0" fontId="27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29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93" fontId="33" fillId="0" borderId="11" applyNumberFormat="0" applyFill="0" applyProtection="0">
      <alignment horizontal="center"/>
    </xf>
    <xf numFmtId="0" fontId="33" fillId="0" borderId="11" applyNumberFormat="0" applyFill="0" applyProtection="0">
      <alignment horizontal="center"/>
    </xf>
    <xf numFmtId="0" fontId="33" fillId="0" borderId="11" applyNumberFormat="0" applyFill="0" applyProtection="0">
      <alignment horizontal="center"/>
    </xf>
    <xf numFmtId="0" fontId="32" fillId="0" borderId="0" applyNumberFormat="0" applyFill="0" applyBorder="0" applyAlignment="0" applyProtection="0"/>
    <xf numFmtId="0" fontId="33" fillId="0" borderId="11" applyNumberFormat="0" applyFill="0" applyProtection="0">
      <alignment horizontal="center"/>
    </xf>
    <xf numFmtId="0" fontId="33" fillId="0" borderId="11" applyNumberFormat="0" applyFill="0" applyProtection="0">
      <alignment horizontal="center"/>
    </xf>
    <xf numFmtId="0" fontId="33" fillId="0" borderId="11" applyNumberFormat="0" applyFill="0" applyProtection="0">
      <alignment horizontal="center"/>
    </xf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73" fontId="32" fillId="0" borderId="0" applyNumberFormat="0" applyFill="0" applyBorder="0" applyAlignment="0" applyProtection="0"/>
    <xf numFmtId="0" fontId="10" fillId="6" borderId="0" applyNumberFormat="0" applyFont="0" applyAlignment="0" applyProtection="0"/>
    <xf numFmtId="188" fontId="34" fillId="7" borderId="12" applyNumberFormat="0" applyAlignment="0" applyProtection="0"/>
    <xf numFmtId="188" fontId="34" fillId="7" borderId="12" applyNumberFormat="0" applyAlignment="0" applyProtection="0"/>
    <xf numFmtId="0" fontId="27" fillId="0" borderId="0"/>
    <xf numFmtId="0" fontId="27" fillId="0" borderId="0"/>
    <xf numFmtId="0" fontId="27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0"/>
    <xf numFmtId="0" fontId="10" fillId="0" borderId="0"/>
    <xf numFmtId="0" fontId="10" fillId="0" borderId="0" applyNumberFormat="0" applyFill="0" applyBorder="0" applyAlignment="0" applyProtection="0"/>
    <xf numFmtId="0" fontId="27" fillId="0" borderId="0"/>
    <xf numFmtId="194" fontId="23" fillId="0" borderId="0" applyFont="0" applyFill="0" applyBorder="0" applyAlignment="0" applyProtection="0"/>
    <xf numFmtId="195" fontId="10" fillId="0" borderId="0" applyFont="0" applyFill="0" applyBorder="0" applyAlignment="0" applyProtection="0"/>
    <xf numFmtId="194" fontId="23" fillId="0" borderId="0" applyFont="0" applyFill="0" applyBorder="0" applyAlignment="0" applyProtection="0"/>
    <xf numFmtId="194" fontId="23" fillId="0" borderId="0" applyFont="0" applyFill="0" applyBorder="0" applyAlignment="0" applyProtection="0"/>
    <xf numFmtId="19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96" fontId="26" fillId="0" borderId="0" applyFont="0" applyFill="0" applyBorder="0" applyAlignment="0" applyProtection="0"/>
    <xf numFmtId="195" fontId="10" fillId="0" borderId="0" applyFont="0" applyFill="0" applyBorder="0" applyAlignment="0" applyProtection="0"/>
    <xf numFmtId="197" fontId="10" fillId="0" borderId="0" applyFont="0" applyFill="0" applyBorder="0" applyProtection="0">
      <alignment horizontal="right"/>
    </xf>
    <xf numFmtId="198" fontId="26" fillId="0" borderId="0" applyFont="0" applyFill="0" applyBorder="0" applyProtection="0">
      <alignment horizontal="right"/>
    </xf>
    <xf numFmtId="0" fontId="1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7" fillId="0" borderId="0"/>
    <xf numFmtId="168" fontId="23" fillId="0" borderId="0" applyFont="0" applyFill="0" applyBorder="0" applyAlignment="0" applyProtection="0"/>
    <xf numFmtId="19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35" fillId="0" borderId="0">
      <alignment vertical="top"/>
    </xf>
    <xf numFmtId="37" fontId="30" fillId="0" borderId="0" applyFill="0" applyBorder="0">
      <alignment horizontal="right"/>
    </xf>
    <xf numFmtId="0" fontId="10" fillId="0" borderId="0" applyNumberFormat="0" applyFill="0" applyBorder="0" applyAlignment="0" applyProtection="0"/>
    <xf numFmtId="0" fontId="29" fillId="0" borderId="0"/>
    <xf numFmtId="0" fontId="29" fillId="0" borderId="0"/>
    <xf numFmtId="200" fontId="23" fillId="0" borderId="0" applyFont="0" applyFill="0" applyBorder="0" applyAlignment="0" applyProtection="0"/>
    <xf numFmtId="0" fontId="2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7" fontId="30" fillId="0" borderId="0" applyFill="0" applyBorder="0">
      <alignment horizontal="right"/>
    </xf>
    <xf numFmtId="0" fontId="10" fillId="0" borderId="0" applyNumberFormat="0" applyFill="0" applyBorder="0" applyAlignment="0" applyProtection="0"/>
    <xf numFmtId="0" fontId="19" fillId="0" borderId="0"/>
    <xf numFmtId="0" fontId="10" fillId="0" borderId="0"/>
    <xf numFmtId="0" fontId="29" fillId="0" borderId="0"/>
    <xf numFmtId="0" fontId="28" fillId="0" borderId="0"/>
    <xf numFmtId="37" fontId="30" fillId="0" borderId="0" applyFill="0" applyBorder="0">
      <alignment horizontal="right"/>
    </xf>
    <xf numFmtId="0" fontId="29" fillId="0" borderId="0"/>
    <xf numFmtId="0" fontId="10" fillId="0" borderId="0" applyNumberFormat="0" applyFill="0" applyBorder="0" applyAlignment="0" applyProtection="0"/>
    <xf numFmtId="0" fontId="33" fillId="0" borderId="0" applyNumberFormat="0" applyFill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7" fillId="0" borderId="0"/>
    <xf numFmtId="0" fontId="19" fillId="0" borderId="0"/>
    <xf numFmtId="0" fontId="12" fillId="0" borderId="0"/>
    <xf numFmtId="0" fontId="12" fillId="0" borderId="0"/>
    <xf numFmtId="0" fontId="36" fillId="0" borderId="0" applyNumberFormat="0" applyFill="0" applyBorder="0" applyProtection="0">
      <alignment vertical="top"/>
    </xf>
    <xf numFmtId="0" fontId="36" fillId="0" borderId="0" applyNumberFormat="0" applyFill="0" applyBorder="0" applyProtection="0">
      <alignment vertical="top"/>
    </xf>
    <xf numFmtId="173" fontId="36" fillId="0" borderId="0" applyNumberFormat="0" applyFill="0" applyBorder="0" applyProtection="0">
      <alignment vertical="top"/>
    </xf>
    <xf numFmtId="0" fontId="28" fillId="0" borderId="0"/>
    <xf numFmtId="37" fontId="30" fillId="0" borderId="0" applyFill="0" applyBorder="0">
      <alignment horizontal="right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0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9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173" fontId="33" fillId="0" borderId="13" applyNumberFormat="0" applyFill="0" applyProtection="0">
      <alignment horizontal="centerContinuous"/>
    </xf>
    <xf numFmtId="0" fontId="37" fillId="0" borderId="14" applyNumberFormat="0" applyFill="0" applyAlignment="0" applyProtection="0"/>
    <xf numFmtId="0" fontId="38" fillId="0" borderId="14" applyNumberFormat="0" applyFill="0" applyAlignment="0" applyProtection="0"/>
    <xf numFmtId="0" fontId="37" fillId="0" borderId="14" applyNumberFormat="0" applyFill="0" applyAlignment="0" applyProtection="0"/>
    <xf numFmtId="173" fontId="37" fillId="0" borderId="14" applyNumberFormat="0" applyFill="0" applyAlignment="0" applyProtection="0"/>
    <xf numFmtId="0" fontId="39" fillId="0" borderId="11" applyNumberFormat="0" applyFill="0" applyProtection="0">
      <alignment horizontal="center"/>
    </xf>
    <xf numFmtId="0" fontId="40" fillId="0" borderId="11" applyNumberFormat="0" applyFill="0" applyProtection="0">
      <alignment horizontal="center"/>
    </xf>
    <xf numFmtId="0" fontId="39" fillId="0" borderId="11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39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centerContinuous"/>
    </xf>
    <xf numFmtId="173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41" fillId="0" borderId="0" applyNumberFormat="0" applyFill="0" applyBorder="0" applyProtection="0">
      <alignment horizontal="centerContinuous"/>
    </xf>
    <xf numFmtId="0" fontId="27" fillId="0" borderId="0"/>
    <xf numFmtId="0" fontId="27" fillId="0" borderId="0"/>
    <xf numFmtId="0" fontId="27" fillId="0" borderId="0"/>
    <xf numFmtId="37" fontId="30" fillId="0" borderId="0" applyFill="0" applyBorder="0">
      <alignment horizontal="right"/>
    </xf>
    <xf numFmtId="0" fontId="1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  <xf numFmtId="0" fontId="29" fillId="0" borderId="0"/>
    <xf numFmtId="0" fontId="27" fillId="0" borderId="0"/>
    <xf numFmtId="0" fontId="27" fillId="0" borderId="0"/>
    <xf numFmtId="0" fontId="19" fillId="0" borderId="0"/>
    <xf numFmtId="201" fontId="42" fillId="0" borderId="15">
      <alignment horizontal="left" vertical="center"/>
    </xf>
    <xf numFmtId="0" fontId="19" fillId="0" borderId="0"/>
    <xf numFmtId="0" fontId="27" fillId="0" borderId="0"/>
    <xf numFmtId="0" fontId="20" fillId="0" borderId="0" applyNumberFormat="0" applyFill="0" applyBorder="0" applyAlignment="0" applyProtection="0"/>
    <xf numFmtId="202" fontId="25" fillId="0" borderId="0"/>
    <xf numFmtId="0" fontId="27" fillId="0" borderId="0"/>
    <xf numFmtId="203" fontId="20" fillId="0" borderId="0">
      <alignment horizontal="center"/>
    </xf>
    <xf numFmtId="204" fontId="43" fillId="0" borderId="0">
      <alignment horizontal="left"/>
    </xf>
    <xf numFmtId="205" fontId="44" fillId="0" borderId="0">
      <alignment horizontal="left"/>
    </xf>
    <xf numFmtId="206" fontId="19" fillId="0" borderId="0"/>
    <xf numFmtId="37" fontId="10" fillId="0" borderId="0"/>
    <xf numFmtId="37" fontId="10" fillId="0" borderId="0"/>
    <xf numFmtId="0" fontId="45" fillId="8" borderId="0" applyNumberFormat="0" applyBorder="0" applyAlignment="0" applyProtection="0"/>
    <xf numFmtId="0" fontId="45" fillId="9" borderId="0" applyNumberFormat="0" applyBorder="0" applyAlignment="0" applyProtection="0"/>
    <xf numFmtId="0" fontId="45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4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5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8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5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7" fillId="8" borderId="0" applyNumberFormat="0" applyBorder="0" applyAlignment="0" applyProtection="0"/>
    <xf numFmtId="0" fontId="46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7" fillId="9" borderId="0" applyNumberFormat="0" applyBorder="0" applyAlignment="0" applyProtection="0"/>
    <xf numFmtId="0" fontId="46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7" fillId="10" borderId="0" applyNumberFormat="0" applyBorder="0" applyAlignment="0" applyProtection="0"/>
    <xf numFmtId="0" fontId="46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6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7" fillId="12" borderId="0" applyNumberFormat="0" applyBorder="0" applyAlignment="0" applyProtection="0"/>
    <xf numFmtId="0" fontId="46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5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5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5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201" fontId="42" fillId="0" borderId="15">
      <alignment horizontal="left" vertical="center"/>
    </xf>
    <xf numFmtId="0" fontId="45" fillId="20" borderId="0" applyNumberFormat="0" applyBorder="0" applyAlignment="0" applyProtection="0"/>
    <xf numFmtId="0" fontId="45" fillId="16" borderId="0" applyNumberFormat="0" applyBorder="0" applyAlignment="0" applyProtection="0"/>
    <xf numFmtId="0" fontId="45" fillId="21" borderId="0" applyNumberFormat="0" applyBorder="0" applyAlignment="0" applyProtection="0"/>
    <xf numFmtId="0" fontId="45" fillId="11" borderId="0" applyNumberFormat="0" applyBorder="0" applyAlignment="0" applyProtection="0"/>
    <xf numFmtId="0" fontId="45" fillId="20" borderId="0" applyNumberFormat="0" applyBorder="0" applyAlignment="0" applyProtection="0"/>
    <xf numFmtId="0" fontId="45" fillId="22" borderId="0" applyNumberFormat="0" applyBorder="0" applyAlignment="0" applyProtection="0"/>
    <xf numFmtId="0" fontId="45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14" borderId="0" applyNumberFormat="0" applyBorder="0" applyAlignment="0" applyProtection="0"/>
    <xf numFmtId="0" fontId="46" fillId="20" borderId="0" applyNumberFormat="0" applyBorder="0" applyAlignment="0" applyProtection="0"/>
    <xf numFmtId="0" fontId="45" fillId="14" borderId="0" applyNumberFormat="0" applyBorder="0" applyAlignment="0" applyProtection="0"/>
    <xf numFmtId="0" fontId="46" fillId="20" borderId="0" applyNumberFormat="0" applyBorder="0" applyAlignment="0" applyProtection="0"/>
    <xf numFmtId="0" fontId="45" fillId="14" borderId="0" applyNumberFormat="0" applyBorder="0" applyAlignment="0" applyProtection="0"/>
    <xf numFmtId="0" fontId="46" fillId="20" borderId="0" applyNumberFormat="0" applyBorder="0" applyAlignment="0" applyProtection="0"/>
    <xf numFmtId="0" fontId="45" fillId="14" borderId="0" applyNumberFormat="0" applyBorder="0" applyAlignment="0" applyProtection="0"/>
    <xf numFmtId="0" fontId="46" fillId="20" borderId="0" applyNumberFormat="0" applyBorder="0" applyAlignment="0" applyProtection="0"/>
    <xf numFmtId="0" fontId="45" fillId="14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4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14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3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6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46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7" fillId="21" borderId="0" applyNumberFormat="0" applyBorder="0" applyAlignment="0" applyProtection="0"/>
    <xf numFmtId="0" fontId="46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7" fillId="11" borderId="0" applyNumberFormat="0" applyBorder="0" applyAlignment="0" applyProtection="0"/>
    <xf numFmtId="0" fontId="46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6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5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6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171" fontId="48" fillId="0" borderId="16">
      <alignment horizontal="center" vertical="center"/>
    </xf>
    <xf numFmtId="0" fontId="4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0" fillId="25" borderId="0" applyNumberFormat="0" applyBorder="0" applyAlignment="0" applyProtection="0"/>
    <xf numFmtId="0" fontId="50" fillId="16" borderId="0" applyNumberFormat="0" applyBorder="0" applyAlignment="0" applyProtection="0"/>
    <xf numFmtId="0" fontId="50" fillId="21" borderId="0" applyNumberFormat="0" applyBorder="0" applyAlignment="0" applyProtection="0"/>
    <xf numFmtId="0" fontId="50" fillId="18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0" fillId="26" borderId="0" applyNumberFormat="0" applyBorder="0" applyAlignment="0" applyProtection="0"/>
    <xf numFmtId="0" fontId="50" fillId="25" borderId="0" applyNumberFormat="0" applyBorder="0" applyAlignment="0" applyProtection="0"/>
    <xf numFmtId="0" fontId="50" fillId="14" borderId="0" applyNumberFormat="0" applyBorder="0" applyAlignment="0" applyProtection="0"/>
    <xf numFmtId="0" fontId="51" fillId="25" borderId="0" applyNumberFormat="0" applyBorder="0" applyAlignment="0" applyProtection="0"/>
    <xf numFmtId="0" fontId="50" fillId="14" borderId="0" applyNumberFormat="0" applyBorder="0" applyAlignment="0" applyProtection="0"/>
    <xf numFmtId="0" fontId="51" fillId="25" borderId="0" applyNumberFormat="0" applyBorder="0" applyAlignment="0" applyProtection="0"/>
    <xf numFmtId="0" fontId="50" fillId="14" borderId="0" applyNumberFormat="0" applyBorder="0" applyAlignment="0" applyProtection="0"/>
    <xf numFmtId="0" fontId="51" fillId="25" borderId="0" applyNumberFormat="0" applyBorder="0" applyAlignment="0" applyProtection="0"/>
    <xf numFmtId="0" fontId="50" fillId="14" borderId="0" applyNumberFormat="0" applyBorder="0" applyAlignment="0" applyProtection="0"/>
    <xf numFmtId="0" fontId="51" fillId="25" borderId="0" applyNumberFormat="0" applyBorder="0" applyAlignment="0" applyProtection="0"/>
    <xf numFmtId="0" fontId="50" fillId="14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3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1" fillId="25" borderId="0" applyNumberFormat="0" applyBorder="0" applyAlignment="0" applyProtection="0"/>
    <xf numFmtId="0" fontId="51" fillId="16" borderId="0" applyNumberFormat="0" applyBorder="0" applyAlignment="0" applyProtection="0"/>
    <xf numFmtId="0" fontId="51" fillId="21" borderId="0" applyNumberFormat="0" applyBorder="0" applyAlignment="0" applyProtection="0"/>
    <xf numFmtId="0" fontId="51" fillId="18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0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0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1" fillId="27" borderId="0" applyNumberFormat="0" applyBorder="0" applyAlignment="0" applyProtection="0"/>
    <xf numFmtId="0" fontId="51" fillId="27" borderId="0" applyNumberFormat="0" applyBorder="0" applyAlignment="0" applyProtection="0"/>
    <xf numFmtId="0" fontId="12" fillId="0" borderId="0">
      <protection locked="0"/>
    </xf>
    <xf numFmtId="0" fontId="52" fillId="28" borderId="0" applyFont="0" applyFill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32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207" fontId="19" fillId="34" borderId="17">
      <alignment horizontal="center" vertical="center"/>
    </xf>
    <xf numFmtId="1" fontId="54" fillId="35" borderId="0">
      <alignment horizontal="left"/>
    </xf>
    <xf numFmtId="0" fontId="55" fillId="0" borderId="0">
      <alignment horizontal="left"/>
    </xf>
    <xf numFmtId="0" fontId="10" fillId="0" borderId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18" borderId="0" applyNumberFormat="0" applyBorder="0" applyAlignment="0" applyProtection="0"/>
    <xf numFmtId="0" fontId="51" fillId="26" borderId="0" applyNumberFormat="0" applyBorder="0" applyAlignment="0" applyProtection="0"/>
    <xf numFmtId="0" fontId="51" fillId="33" borderId="0" applyNumberFormat="0" applyBorder="0" applyAlignment="0" applyProtection="0"/>
    <xf numFmtId="0" fontId="55" fillId="0" borderId="0">
      <alignment horizontal="left"/>
    </xf>
    <xf numFmtId="0" fontId="10" fillId="0" borderId="0" applyNumberFormat="0" applyFill="0" applyBorder="0" applyAlignment="0" applyProtection="0"/>
    <xf numFmtId="0" fontId="56" fillId="0" borderId="0">
      <alignment horizontal="center" wrapText="1"/>
      <protection locked="0"/>
    </xf>
    <xf numFmtId="0" fontId="1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3" fontId="30" fillId="0" borderId="0"/>
    <xf numFmtId="3" fontId="58" fillId="0" borderId="0"/>
    <xf numFmtId="41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0" fontId="55" fillId="0" borderId="0">
      <alignment horizontal="right"/>
    </xf>
    <xf numFmtId="208" fontId="10" fillId="0" borderId="0" applyFont="0" applyFill="0" applyBorder="0" applyAlignment="0" applyProtection="0"/>
    <xf numFmtId="0" fontId="60" fillId="0" borderId="0" applyNumberFormat="0" applyFill="0" applyBorder="0" applyAlignment="0" applyProtection="0"/>
    <xf numFmtId="209" fontId="61" fillId="36" borderId="18"/>
    <xf numFmtId="210" fontId="20" fillId="37" borderId="0" applyNumberFormat="0" applyFont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3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3" fontId="64" fillId="38" borderId="0">
      <alignment horizontal="center" vertical="center" textRotation="180"/>
    </xf>
    <xf numFmtId="0" fontId="65" fillId="28" borderId="0"/>
    <xf numFmtId="0" fontId="55" fillId="0" borderId="0">
      <alignment horizontal="left"/>
    </xf>
    <xf numFmtId="0" fontId="66" fillId="0" borderId="0" applyNumberFormat="0" applyFill="0" applyBorder="0" applyAlignment="0" applyProtection="0"/>
    <xf numFmtId="0" fontId="26" fillId="39" borderId="0" applyNumberFormat="0" applyFill="0" applyBorder="0" applyAlignment="0" applyProtection="0">
      <protection locked="0"/>
    </xf>
    <xf numFmtId="165" fontId="67" fillId="0" borderId="0" applyNumberFormat="0" applyFont="0" applyAlignment="0"/>
    <xf numFmtId="211" fontId="23" fillId="0" borderId="0" applyFont="0" applyFill="0" applyBorder="0" applyAlignment="0" applyProtection="0"/>
    <xf numFmtId="212" fontId="68" fillId="0" borderId="0" applyFont="0" applyFill="0" applyBorder="0" applyAlignment="0" applyProtection="0"/>
    <xf numFmtId="213" fontId="23" fillId="0" borderId="0" applyFont="0" applyFill="0" applyBorder="0" applyAlignment="0" applyProtection="0"/>
    <xf numFmtId="214" fontId="23" fillId="0" borderId="0" applyFont="0" applyFill="0" applyBorder="0" applyAlignment="0" applyProtection="0"/>
    <xf numFmtId="3" fontId="10" fillId="40" borderId="0"/>
    <xf numFmtId="14" fontId="69" fillId="0" borderId="0" applyNumberFormat="0" applyFill="0" applyBorder="0" applyAlignment="0" applyProtection="0">
      <alignment horizontal="center"/>
    </xf>
    <xf numFmtId="0" fontId="70" fillId="39" borderId="19" applyNumberFormat="0" applyFill="0" applyBorder="0" applyAlignment="0" applyProtection="0">
      <protection locked="0"/>
    </xf>
    <xf numFmtId="0" fontId="56" fillId="0" borderId="3" applyNumberFormat="0" applyFont="0" applyFill="0" applyAlignment="0" applyProtection="0"/>
    <xf numFmtId="0" fontId="56" fillId="0" borderId="3" applyNumberFormat="0" applyFont="0" applyFill="0" applyAlignment="0" applyProtection="0"/>
    <xf numFmtId="0" fontId="56" fillId="0" borderId="3" applyNumberFormat="0" applyFon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215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0" fontId="25" fillId="0" borderId="20" applyNumberFormat="0" applyFill="0" applyAlignment="0" applyProtection="0"/>
    <xf numFmtId="216" fontId="71" fillId="0" borderId="0">
      <protection locked="0"/>
    </xf>
    <xf numFmtId="217" fontId="19" fillId="0" borderId="0" applyFont="0" applyFill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2" fillId="10" borderId="0" applyNumberFormat="0" applyBorder="0" applyAlignment="0" applyProtection="0"/>
    <xf numFmtId="0" fontId="72" fillId="10" borderId="0" applyNumberFormat="0" applyBorder="0" applyAlignment="0" applyProtection="0"/>
    <xf numFmtId="0" fontId="10" fillId="0" borderId="0"/>
    <xf numFmtId="209" fontId="61" fillId="0" borderId="18"/>
    <xf numFmtId="0" fontId="74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218" fontId="76" fillId="28" borderId="0"/>
    <xf numFmtId="219" fontId="30" fillId="28" borderId="0"/>
    <xf numFmtId="3" fontId="77" fillId="41" borderId="0"/>
    <xf numFmtId="220" fontId="53" fillId="0" borderId="0"/>
    <xf numFmtId="221" fontId="53" fillId="0" borderId="0"/>
    <xf numFmtId="222" fontId="53" fillId="0" borderId="0"/>
    <xf numFmtId="220" fontId="53" fillId="0" borderId="21"/>
    <xf numFmtId="221" fontId="53" fillId="0" borderId="21"/>
    <xf numFmtId="222" fontId="53" fillId="0" borderId="21"/>
    <xf numFmtId="223" fontId="53" fillId="0" borderId="0"/>
    <xf numFmtId="0" fontId="78" fillId="0" borderId="0" applyFill="0" applyBorder="0" applyAlignment="0"/>
    <xf numFmtId="215" fontId="79" fillId="0" borderId="0" applyFill="0" applyBorder="0" applyAlignment="0"/>
    <xf numFmtId="224" fontId="53" fillId="0" borderId="0"/>
    <xf numFmtId="225" fontId="53" fillId="0" borderId="0"/>
    <xf numFmtId="223" fontId="53" fillId="0" borderId="21"/>
    <xf numFmtId="224" fontId="53" fillId="0" borderId="21"/>
    <xf numFmtId="225" fontId="53" fillId="0" borderId="21"/>
    <xf numFmtId="226" fontId="53" fillId="0" borderId="0">
      <alignment horizontal="right"/>
      <protection locked="0"/>
    </xf>
    <xf numFmtId="227" fontId="53" fillId="0" borderId="0">
      <alignment horizontal="right"/>
      <protection locked="0"/>
    </xf>
    <xf numFmtId="228" fontId="53" fillId="0" borderId="0"/>
    <xf numFmtId="229" fontId="79" fillId="0" borderId="0" applyFill="0" applyBorder="0" applyAlignment="0"/>
    <xf numFmtId="0" fontId="78" fillId="0" borderId="0" applyFill="0" applyBorder="0" applyAlignment="0"/>
    <xf numFmtId="0" fontId="78" fillId="0" borderId="0" applyFill="0" applyBorder="0" applyAlignment="0"/>
    <xf numFmtId="230" fontId="53" fillId="0" borderId="0"/>
    <xf numFmtId="231" fontId="53" fillId="0" borderId="0"/>
    <xf numFmtId="228" fontId="53" fillId="0" borderId="21"/>
    <xf numFmtId="232" fontId="53" fillId="0" borderId="21"/>
    <xf numFmtId="231" fontId="53" fillId="0" borderId="21"/>
    <xf numFmtId="0" fontId="78" fillId="0" borderId="0" applyFill="0" applyBorder="0" applyAlignment="0"/>
    <xf numFmtId="233" fontId="10" fillId="0" borderId="0" applyFill="0" applyBorder="0" applyAlignment="0"/>
    <xf numFmtId="215" fontId="79" fillId="0" borderId="0" applyFill="0" applyBorder="0" applyAlignment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4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15" borderId="10" applyNumberFormat="0" applyAlignment="0" applyProtection="0"/>
    <xf numFmtId="0" fontId="80" fillId="23" borderId="10" applyNumberFormat="0" applyAlignment="0" applyProtection="0"/>
    <xf numFmtId="0" fontId="80" fillId="14" borderId="10" applyNumberFormat="0" applyAlignment="0" applyProtection="0"/>
    <xf numFmtId="0" fontId="80" fillId="14" borderId="10" applyNumberFormat="0" applyAlignment="0" applyProtection="0"/>
    <xf numFmtId="0" fontId="80" fillId="14" borderId="10" applyNumberFormat="0" applyAlignment="0" applyProtection="0"/>
    <xf numFmtId="0" fontId="80" fillId="14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0" fillId="23" borderId="10" applyNumberFormat="0" applyAlignment="0" applyProtection="0"/>
    <xf numFmtId="0" fontId="81" fillId="23" borderId="10" applyNumberFormat="0" applyAlignment="0" applyProtection="0"/>
    <xf numFmtId="0" fontId="81" fillId="23" borderId="10" applyNumberFormat="0" applyAlignment="0" applyProtection="0"/>
    <xf numFmtId="0" fontId="8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7" fontId="83" fillId="42" borderId="0" applyNumberFormat="0" applyFont="0" applyBorder="0" applyAlignment="0">
      <alignment horizontal="center"/>
    </xf>
    <xf numFmtId="0" fontId="84" fillId="0" borderId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5" fillId="43" borderId="22" applyNumberFormat="0" applyAlignment="0" applyProtection="0"/>
    <xf numFmtId="0" fontId="85" fillId="43" borderId="22" applyNumberFormat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7" fillId="0" borderId="23" applyNumberFormat="0" applyFill="0" applyAlignment="0" applyProtection="0"/>
    <xf numFmtId="0" fontId="87" fillId="0" borderId="23" applyNumberFormat="0" applyFill="0" applyAlignment="0" applyProtection="0"/>
    <xf numFmtId="0" fontId="88" fillId="0" borderId="23" applyNumberFormat="0" applyFill="0" applyAlignment="0" applyProtection="0"/>
    <xf numFmtId="0" fontId="89" fillId="0" borderId="0" applyFill="0" applyBorder="0" applyProtection="0">
      <alignment horizontal="center"/>
      <protection locked="0"/>
    </xf>
    <xf numFmtId="0" fontId="90" fillId="0" borderId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4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3" borderId="22" applyNumberFormat="0" applyAlignment="0" applyProtection="0"/>
    <xf numFmtId="0" fontId="86" fillId="44" borderId="22" applyNumberFormat="0" applyAlignment="0" applyProtection="0"/>
    <xf numFmtId="0" fontId="86" fillId="44" borderId="22" applyNumberFormat="0" applyAlignment="0" applyProtection="0"/>
    <xf numFmtId="0" fontId="86" fillId="44" borderId="22" applyNumberFormat="0" applyAlignment="0" applyProtection="0"/>
    <xf numFmtId="0" fontId="86" fillId="44" borderId="22" applyNumberFormat="0" applyAlignment="0" applyProtection="0"/>
    <xf numFmtId="0" fontId="91" fillId="0" borderId="0" applyAlignment="0"/>
    <xf numFmtId="0" fontId="91" fillId="0" borderId="0" applyAlignment="0"/>
    <xf numFmtId="0" fontId="91" fillId="0" borderId="0" applyAlignment="0"/>
    <xf numFmtId="0" fontId="91" fillId="0" borderId="0" applyAlignment="0"/>
    <xf numFmtId="234" fontId="92" fillId="0" borderId="0" applyFill="0" applyBorder="0">
      <alignment vertical="top"/>
    </xf>
    <xf numFmtId="0" fontId="55" fillId="0" borderId="0">
      <alignment horizontal="left"/>
    </xf>
    <xf numFmtId="0" fontId="93" fillId="0" borderId="0" applyNumberFormat="0" applyFill="0" applyBorder="0" applyProtection="0">
      <alignment horizontal="right"/>
    </xf>
    <xf numFmtId="0" fontId="94" fillId="0" borderId="0" applyNumberFormat="0" applyFill="0" applyBorder="0" applyProtection="0">
      <alignment wrapText="1"/>
    </xf>
    <xf numFmtId="0" fontId="95" fillId="0" borderId="0" applyNumberFormat="0" applyFill="0" applyBorder="0" applyProtection="0">
      <alignment horizontal="center" wrapText="1"/>
    </xf>
    <xf numFmtId="0" fontId="96" fillId="45" borderId="0"/>
    <xf numFmtId="235" fontId="97" fillId="0" borderId="0" applyFont="0" applyFill="0" applyBorder="0" applyAlignment="0" applyProtection="0"/>
    <xf numFmtId="17" fontId="98" fillId="0" borderId="0" applyNumberFormat="0" applyFill="0" applyBorder="0" applyAlignment="0" applyProtection="0"/>
    <xf numFmtId="236" fontId="99" fillId="0" borderId="0"/>
    <xf numFmtId="236" fontId="99" fillId="0" borderId="0"/>
    <xf numFmtId="236" fontId="99" fillId="0" borderId="0"/>
    <xf numFmtId="236" fontId="99" fillId="0" borderId="0"/>
    <xf numFmtId="236" fontId="99" fillId="0" borderId="0"/>
    <xf numFmtId="236" fontId="99" fillId="0" borderId="0"/>
    <xf numFmtId="236" fontId="99" fillId="0" borderId="0"/>
    <xf numFmtId="236" fontId="99" fillId="0" borderId="0"/>
    <xf numFmtId="0" fontId="78" fillId="0" borderId="0" applyFont="0" applyFill="0" applyBorder="0" applyAlignment="0" applyProtection="0"/>
    <xf numFmtId="171" fontId="56" fillId="0" borderId="0"/>
    <xf numFmtId="40" fontId="100" fillId="0" borderId="0" applyFont="0" applyFill="0" applyBorder="0" applyAlignment="0" applyProtection="0">
      <alignment horizontal="center"/>
    </xf>
    <xf numFmtId="237" fontId="19" fillId="0" borderId="0" applyFont="0" applyFill="0" applyBorder="0" applyAlignment="0" applyProtection="0">
      <alignment horizontal="center"/>
    </xf>
    <xf numFmtId="238" fontId="101" fillId="0" borderId="0" applyFont="0" applyFill="0" applyBorder="0" applyAlignment="0" applyProtection="0">
      <alignment horizontal="right"/>
    </xf>
    <xf numFmtId="239" fontId="101" fillId="0" borderId="0" applyFont="0" applyFill="0" applyBorder="0" applyAlignment="0" applyProtection="0"/>
    <xf numFmtId="240" fontId="58" fillId="0" borderId="0" applyFont="0" applyFill="0" applyBorder="0" applyAlignment="0" applyProtection="0"/>
    <xf numFmtId="241" fontId="102" fillId="0" borderId="0" applyFont="0" applyFill="0" applyBorder="0" applyAlignment="0" applyProtection="0"/>
    <xf numFmtId="242" fontId="10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243" fontId="10" fillId="0" borderId="0" applyFont="0" applyFill="0" applyBorder="0" applyAlignment="0" applyProtection="0"/>
    <xf numFmtId="244" fontId="103" fillId="46" borderId="0" applyFill="0" applyBorder="0" applyAlignment="0">
      <protection locked="0"/>
    </xf>
    <xf numFmtId="244" fontId="71" fillId="0" borderId="0" applyFill="0" applyBorder="0" applyAlignment="0">
      <protection locked="0"/>
    </xf>
    <xf numFmtId="206" fontId="19" fillId="0" borderId="0"/>
    <xf numFmtId="245" fontId="98" fillId="0" borderId="0" applyFont="0" applyFill="0" applyBorder="0" applyAlignment="0" applyProtection="0"/>
    <xf numFmtId="171" fontId="104" fillId="0" borderId="0" applyFont="0" applyFill="0" applyBorder="0" applyAlignment="0" applyProtection="0"/>
    <xf numFmtId="39" fontId="14" fillId="0" borderId="0" applyFont="0" applyFill="0" applyBorder="0" applyAlignment="0" applyProtection="0"/>
    <xf numFmtId="246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0" borderId="0"/>
    <xf numFmtId="0" fontId="10" fillId="0" borderId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1" fontId="57" fillId="0" borderId="0"/>
    <xf numFmtId="0" fontId="10" fillId="0" borderId="0"/>
    <xf numFmtId="0" fontId="10" fillId="0" borderId="0"/>
    <xf numFmtId="0" fontId="10" fillId="17" borderId="24" applyNumberFormat="0" applyFont="0" applyAlignment="0" applyProtection="0"/>
    <xf numFmtId="0" fontId="105" fillId="15" borderId="0">
      <alignment vertical="center"/>
    </xf>
    <xf numFmtId="247" fontId="106" fillId="28" borderId="0">
      <alignment horizontal="left"/>
    </xf>
    <xf numFmtId="0" fontId="107" fillId="0" borderId="0" applyFill="0" applyBorder="0" applyAlignment="0" applyProtection="0">
      <protection locked="0"/>
    </xf>
    <xf numFmtId="218" fontId="76" fillId="41" borderId="0">
      <alignment horizontal="right"/>
    </xf>
    <xf numFmtId="37" fontId="108" fillId="47" borderId="16">
      <alignment horizontal="right"/>
    </xf>
    <xf numFmtId="218" fontId="109" fillId="48" borderId="0">
      <alignment horizontal="left"/>
    </xf>
    <xf numFmtId="2" fontId="19" fillId="36" borderId="0"/>
    <xf numFmtId="0" fontId="110" fillId="0" borderId="0">
      <alignment horizontal="left"/>
    </xf>
    <xf numFmtId="0" fontId="18" fillId="0" borderId="0"/>
    <xf numFmtId="0" fontId="111" fillId="0" borderId="0">
      <alignment horizontal="left"/>
    </xf>
    <xf numFmtId="0" fontId="55" fillId="0" borderId="0">
      <alignment horizontal="left"/>
    </xf>
    <xf numFmtId="248" fontId="112" fillId="0" borderId="0" applyFont="0" applyFill="0" applyBorder="0" applyAlignment="0" applyProtection="0"/>
    <xf numFmtId="249" fontId="19" fillId="0" borderId="0" applyFont="0" applyFill="0" applyBorder="0" applyAlignment="0" applyProtection="0"/>
    <xf numFmtId="166" fontId="71" fillId="0" borderId="0" applyBorder="0"/>
    <xf numFmtId="250" fontId="19" fillId="0" borderId="0" applyFont="0" applyFill="0" applyBorder="0" applyAlignment="0" applyProtection="0"/>
    <xf numFmtId="251" fontId="101" fillId="0" borderId="0" applyFont="0" applyFill="0" applyBorder="0" applyAlignment="0" applyProtection="0">
      <alignment horizontal="right"/>
    </xf>
    <xf numFmtId="252" fontId="102" fillId="0" borderId="0" applyFont="0" applyFill="0" applyBorder="0" applyAlignment="0" applyProtection="0"/>
    <xf numFmtId="253" fontId="102" fillId="0" borderId="0" applyFont="0" applyFill="0" applyBorder="0" applyAlignment="0" applyProtection="0"/>
    <xf numFmtId="254" fontId="102" fillId="0" borderId="0" applyFont="0" applyFill="0" applyBorder="0" applyAlignment="0" applyProtection="0"/>
    <xf numFmtId="255" fontId="1" fillId="0" borderId="0" applyFont="0" applyFill="0" applyBorder="0" applyAlignment="0" applyProtection="0"/>
    <xf numFmtId="255" fontId="1" fillId="0" borderId="0" applyFont="0" applyFill="0" applyBorder="0" applyAlignment="0" applyProtection="0"/>
    <xf numFmtId="256" fontId="101" fillId="0" borderId="0" applyFont="0" applyFill="0" applyBorder="0" applyAlignment="0" applyProtection="0">
      <alignment horizontal="right"/>
    </xf>
    <xf numFmtId="257" fontId="98" fillId="0" borderId="0" applyFont="0" applyFill="0" applyBorder="0" applyAlignment="0" applyProtection="0"/>
    <xf numFmtId="25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259" fontId="10" fillId="0" borderId="0" applyFont="0" applyFill="0" applyBorder="0" applyAlignment="0" applyProtection="0"/>
    <xf numFmtId="259" fontId="10" fillId="0" borderId="0" applyFont="0" applyFill="0" applyBorder="0" applyAlignment="0" applyProtection="0"/>
    <xf numFmtId="259" fontId="10" fillId="0" borderId="0" applyFont="0" applyFill="0" applyBorder="0" applyAlignment="0" applyProtection="0"/>
    <xf numFmtId="260" fontId="113" fillId="0" borderId="0" applyFill="0" applyBorder="0">
      <alignment horizontal="right"/>
    </xf>
    <xf numFmtId="0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262" fontId="10" fillId="0" borderId="0" applyFont="0" applyFill="0" applyBorder="0" applyAlignment="0" applyProtection="0"/>
    <xf numFmtId="49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64" fontId="10" fillId="0" borderId="0" applyFont="0" applyFill="0" applyBorder="0" applyAlignment="0" applyProtection="0"/>
    <xf numFmtId="199" fontId="10" fillId="0" borderId="0" applyFont="0" applyFill="0" applyBorder="0" applyAlignment="0" applyProtection="0"/>
    <xf numFmtId="37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61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6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267" fontId="10" fillId="0" borderId="0" applyFont="0" applyFill="0" applyBorder="0" applyAlignment="0" applyProtection="0"/>
    <xf numFmtId="260" fontId="10" fillId="0" borderId="0" applyFont="0" applyFill="0" applyBorder="0" applyAlignment="0" applyProtection="0"/>
    <xf numFmtId="268" fontId="10" fillId="0" borderId="0" applyFont="0" applyFill="0" applyBorder="0" applyAlignment="0" applyProtection="0"/>
    <xf numFmtId="269" fontId="10" fillId="0" borderId="0" applyFont="0" applyFill="0" applyBorder="0" applyAlignment="0" applyProtection="0"/>
    <xf numFmtId="270" fontId="10" fillId="0" borderId="0" applyFont="0" applyFill="0" applyBorder="0" applyAlignment="0" applyProtection="0"/>
    <xf numFmtId="271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272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273" fontId="10" fillId="0" borderId="0" applyFont="0" applyFill="0" applyBorder="0" applyAlignment="0" applyProtection="0"/>
    <xf numFmtId="274" fontId="10" fillId="0" borderId="0" applyFont="0" applyFill="0" applyBorder="0" applyAlignment="0" applyProtection="0"/>
    <xf numFmtId="258" fontId="10" fillId="0" borderId="0" applyFont="0" applyFill="0" applyBorder="0" applyAlignment="0" applyProtection="0"/>
    <xf numFmtId="260" fontId="10" fillId="0" borderId="0" applyFont="0" applyFill="0" applyBorder="0" applyAlignment="0" applyProtection="0"/>
    <xf numFmtId="275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276" fontId="10" fillId="0" borderId="0" applyFont="0" applyFill="0" applyBorder="0" applyAlignment="0" applyProtection="0"/>
    <xf numFmtId="277" fontId="10" fillId="0" borderId="0" applyFont="0" applyFill="0" applyBorder="0" applyAlignment="0" applyProtection="0"/>
    <xf numFmtId="278" fontId="10" fillId="0" borderId="0" applyFont="0" applyFill="0" applyBorder="0" applyAlignment="0" applyProtection="0"/>
    <xf numFmtId="279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280" fontId="10" fillId="0" borderId="0" applyFont="0" applyFill="0" applyBorder="0" applyAlignment="0" applyProtection="0"/>
    <xf numFmtId="265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" fontId="10" fillId="0" borderId="0" applyFont="0" applyFill="0" applyBorder="0" applyAlignment="0" applyProtection="0"/>
    <xf numFmtId="0" fontId="52" fillId="0" borderId="25" applyNumberFormat="0">
      <alignment vertical="center"/>
    </xf>
    <xf numFmtId="209" fontId="61" fillId="34" borderId="0"/>
    <xf numFmtId="281" fontId="10" fillId="0" borderId="0"/>
    <xf numFmtId="0" fontId="114" fillId="13" borderId="10" applyNumberFormat="0" applyAlignment="0" applyProtection="0"/>
    <xf numFmtId="0" fontId="115" fillId="23" borderId="26" applyNumberFormat="0" applyAlignment="0" applyProtection="0"/>
    <xf numFmtId="220" fontId="53" fillId="28" borderId="27">
      <protection locked="0"/>
    </xf>
    <xf numFmtId="221" fontId="53" fillId="28" borderId="27">
      <protection locked="0"/>
    </xf>
    <xf numFmtId="222" fontId="53" fillId="28" borderId="27">
      <protection locked="0"/>
    </xf>
    <xf numFmtId="282" fontId="53" fillId="28" borderId="27">
      <protection locked="0"/>
    </xf>
    <xf numFmtId="283" fontId="53" fillId="28" borderId="27">
      <protection locked="0"/>
    </xf>
    <xf numFmtId="284" fontId="53" fillId="28" borderId="27">
      <protection locked="0"/>
    </xf>
    <xf numFmtId="223" fontId="53" fillId="28" borderId="27">
      <protection locked="0"/>
    </xf>
    <xf numFmtId="226" fontId="53" fillId="49" borderId="27">
      <alignment horizontal="right"/>
      <protection locked="0"/>
    </xf>
    <xf numFmtId="227" fontId="53" fillId="49" borderId="27">
      <alignment horizontal="right"/>
      <protection locked="0"/>
    </xf>
    <xf numFmtId="167" fontId="116" fillId="0" borderId="0" applyNumberFormat="0" applyFill="0" applyBorder="0" applyAlignment="0"/>
    <xf numFmtId="0" fontId="53" fillId="36" borderId="27">
      <alignment horizontal="left"/>
      <protection locked="0"/>
    </xf>
    <xf numFmtId="49" fontId="53" fillId="35" borderId="27">
      <alignment horizontal="left" vertical="top" wrapText="1"/>
      <protection locked="0"/>
    </xf>
    <xf numFmtId="228" fontId="53" fillId="28" borderId="27">
      <protection locked="0"/>
    </xf>
    <xf numFmtId="232" fontId="53" fillId="28" borderId="27">
      <protection locked="0"/>
    </xf>
    <xf numFmtId="231" fontId="53" fillId="28" borderId="27">
      <protection locked="0"/>
    </xf>
    <xf numFmtId="49" fontId="53" fillId="35" borderId="27">
      <alignment horizontal="left"/>
      <protection locked="0"/>
    </xf>
    <xf numFmtId="247" fontId="53" fillId="28" borderId="27">
      <alignment horizontal="left" indent="1"/>
      <protection locked="0"/>
    </xf>
    <xf numFmtId="0" fontId="25" fillId="7" borderId="0" applyNumberFormat="0" applyFont="0" applyBorder="0" applyAlignment="0" applyProtection="0">
      <protection locked="0"/>
    </xf>
    <xf numFmtId="285" fontId="117" fillId="0" borderId="0">
      <protection locked="0"/>
    </xf>
    <xf numFmtId="15" fontId="98" fillId="0" borderId="0" applyFont="0" applyFill="0" applyBorder="0" applyAlignment="0" applyProtection="0"/>
    <xf numFmtId="286" fontId="23" fillId="0" borderId="0" applyFont="0" applyFill="0" applyBorder="0" applyAlignment="0" applyProtection="0"/>
    <xf numFmtId="17" fontId="118" fillId="0" borderId="0" applyFill="0" applyBorder="0">
      <alignment horizontal="right"/>
    </xf>
    <xf numFmtId="17" fontId="98" fillId="0" borderId="0" applyFont="0" applyFill="0" applyBorder="0" applyAlignment="0" applyProtection="0"/>
    <xf numFmtId="287" fontId="23" fillId="0" borderId="0" applyFont="0" applyFill="0" applyBorder="0" applyAlignment="0" applyProtection="0"/>
    <xf numFmtId="288" fontId="98" fillId="0" borderId="0" applyFont="0" applyFill="0" applyBorder="0" applyAlignment="0" applyProtection="0"/>
    <xf numFmtId="289" fontId="101" fillId="0" borderId="0" applyFont="0" applyFill="0" applyBorder="0" applyAlignment="0" applyProtection="0"/>
    <xf numFmtId="290" fontId="10" fillId="0" borderId="0" applyFont="0" applyFill="0" applyBorder="0" applyProtection="0">
      <alignment horizontal="right"/>
    </xf>
    <xf numFmtId="14" fontId="13" fillId="0" borderId="0"/>
    <xf numFmtId="167" fontId="119" fillId="0" borderId="0"/>
    <xf numFmtId="291" fontId="119" fillId="0" borderId="0"/>
    <xf numFmtId="171" fontId="120" fillId="0" borderId="0"/>
    <xf numFmtId="39" fontId="121" fillId="0" borderId="0"/>
    <xf numFmtId="0" fontId="122" fillId="0" borderId="28">
      <alignment horizontal="left"/>
    </xf>
    <xf numFmtId="0" fontId="122" fillId="0" borderId="28">
      <alignment horizontal="left"/>
    </xf>
    <xf numFmtId="0" fontId="122" fillId="0" borderId="28">
      <alignment horizontal="left"/>
    </xf>
    <xf numFmtId="0" fontId="122" fillId="0" borderId="28">
      <alignment horizontal="left"/>
    </xf>
    <xf numFmtId="0" fontId="55" fillId="0" borderId="0">
      <alignment horizontal="left"/>
    </xf>
    <xf numFmtId="29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0" fillId="0" borderId="0">
      <protection locked="0"/>
    </xf>
    <xf numFmtId="0" fontId="123" fillId="0" borderId="0">
      <protection locked="0"/>
    </xf>
    <xf numFmtId="0" fontId="10" fillId="0" borderId="0">
      <protection locked="0"/>
    </xf>
    <xf numFmtId="0" fontId="20" fillId="0" borderId="0" applyNumberFormat="0" applyFill="0" applyBorder="0" applyAlignment="0" applyProtection="0"/>
    <xf numFmtId="0" fontId="72" fillId="10" borderId="0" applyNumberFormat="0" applyBorder="0" applyAlignment="0" applyProtection="0"/>
    <xf numFmtId="260" fontId="67" fillId="0" borderId="0"/>
    <xf numFmtId="167" fontId="23" fillId="0" borderId="0"/>
    <xf numFmtId="167" fontId="19" fillId="0" borderId="0" applyFill="0" applyBorder="0" applyAlignment="0" applyProtection="0"/>
    <xf numFmtId="293" fontId="101" fillId="0" borderId="29" applyNumberFormat="0" applyFont="0" applyFill="0" applyAlignment="0" applyProtection="0"/>
    <xf numFmtId="169" fontId="124" fillId="0" borderId="0" applyFill="0" applyBorder="0" applyAlignment="0" applyProtection="0"/>
    <xf numFmtId="3" fontId="25" fillId="0" borderId="21" applyNumberFormat="0" applyBorder="0"/>
    <xf numFmtId="3" fontId="25" fillId="0" borderId="21" applyNumberFormat="0" applyBorder="0"/>
    <xf numFmtId="0" fontId="125" fillId="0" borderId="0" applyNumberFormat="0" applyFill="0" applyBorder="0" applyAlignment="0" applyProtection="0"/>
    <xf numFmtId="38" fontId="13" fillId="0" borderId="0" applyFont="0" applyFill="0" applyBorder="0" applyAlignment="0" applyProtection="0"/>
    <xf numFmtId="294" fontId="126" fillId="0" borderId="0" applyFont="0" applyFill="0" applyBorder="0" applyAlignment="0" applyProtection="0"/>
    <xf numFmtId="168" fontId="127" fillId="0" borderId="0" applyFont="0" applyFill="0" applyBorder="0" applyAlignment="0" applyProtection="0"/>
    <xf numFmtId="168" fontId="126" fillId="0" borderId="0" applyFont="0" applyFill="0" applyBorder="0" applyAlignment="0" applyProtection="0"/>
    <xf numFmtId="294" fontId="19" fillId="0" borderId="0" applyFont="0" applyFill="0" applyBorder="0" applyAlignment="0" applyProtection="0"/>
    <xf numFmtId="294" fontId="126" fillId="0" borderId="0" applyFont="0" applyFill="0" applyBorder="0" applyAlignment="0" applyProtection="0"/>
    <xf numFmtId="295" fontId="128" fillId="0" borderId="0" applyFont="0" applyFill="0" applyBorder="0" applyAlignment="0" applyProtection="0"/>
    <xf numFmtId="296" fontId="27" fillId="0" borderId="0" applyFont="0" applyFill="0" applyBorder="0" applyAlignment="0" applyProtection="0"/>
    <xf numFmtId="29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94" fontId="128" fillId="0" borderId="0" applyFont="0" applyFill="0" applyBorder="0" applyAlignment="0" applyProtection="0"/>
    <xf numFmtId="297" fontId="126" fillId="0" borderId="0" applyFont="0" applyFill="0" applyBorder="0" applyAlignment="0" applyProtection="0"/>
    <xf numFmtId="294" fontId="126" fillId="0" borderId="0" applyFont="0" applyFill="0" applyBorder="0" applyAlignment="0" applyProtection="0"/>
    <xf numFmtId="295" fontId="27" fillId="0" borderId="0" applyFont="0" applyFill="0" applyBorder="0" applyAlignment="0" applyProtection="0"/>
    <xf numFmtId="168" fontId="126" fillId="0" borderId="0" applyFont="0" applyFill="0" applyBorder="0" applyAlignment="0" applyProtection="0"/>
    <xf numFmtId="294" fontId="126" fillId="0" borderId="0" applyFont="0" applyFill="0" applyBorder="0" applyAlignment="0" applyProtection="0"/>
    <xf numFmtId="295" fontId="129" fillId="0" borderId="0" applyFont="0" applyFill="0" applyBorder="0" applyAlignment="0" applyProtection="0"/>
    <xf numFmtId="294" fontId="126" fillId="0" borderId="0" applyFont="0" applyFill="0" applyBorder="0" applyAlignment="0" applyProtection="0"/>
    <xf numFmtId="294" fontId="126" fillId="0" borderId="0" applyFont="0" applyFill="0" applyBorder="0" applyAlignment="0" applyProtection="0"/>
    <xf numFmtId="294" fontId="126" fillId="0" borderId="0" applyFont="0" applyFill="0" applyBorder="0" applyAlignment="0" applyProtection="0"/>
    <xf numFmtId="168" fontId="126" fillId="0" borderId="0" applyFont="0" applyFill="0" applyBorder="0" applyAlignment="0" applyProtection="0"/>
    <xf numFmtId="168" fontId="126" fillId="0" borderId="0" applyFont="0" applyFill="0" applyBorder="0" applyAlignment="0" applyProtection="0"/>
    <xf numFmtId="295" fontId="27" fillId="0" borderId="0" applyFont="0" applyFill="0" applyBorder="0" applyAlignment="0" applyProtection="0"/>
    <xf numFmtId="296" fontId="27" fillId="0" borderId="0" applyFont="0" applyFill="0" applyBorder="0" applyAlignment="0" applyProtection="0"/>
    <xf numFmtId="298" fontId="128" fillId="0" borderId="0" applyFont="0" applyFill="0" applyBorder="0" applyAlignment="0" applyProtection="0"/>
    <xf numFmtId="40" fontId="13" fillId="0" borderId="0" applyFont="0" applyFill="0" applyBorder="0" applyAlignment="0" applyProtection="0"/>
    <xf numFmtId="299" fontId="126" fillId="0" borderId="0" applyFont="0" applyFill="0" applyBorder="0" applyAlignment="0" applyProtection="0"/>
    <xf numFmtId="299" fontId="19" fillId="0" borderId="0" applyFont="0" applyFill="0" applyBorder="0" applyAlignment="0" applyProtection="0"/>
    <xf numFmtId="299" fontId="126" fillId="0" borderId="0" applyFont="0" applyFill="0" applyBorder="0" applyAlignment="0" applyProtection="0"/>
    <xf numFmtId="300" fontId="128" fillId="0" borderId="0" applyFont="0" applyFill="0" applyBorder="0" applyAlignment="0" applyProtection="0"/>
    <xf numFmtId="0" fontId="27" fillId="0" borderId="0" applyFont="0" applyFill="0" applyBorder="0" applyAlignment="0" applyProtection="0"/>
    <xf numFmtId="30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299" fontId="128" fillId="0" borderId="0" applyFont="0" applyFill="0" applyBorder="0" applyAlignment="0" applyProtection="0"/>
    <xf numFmtId="301" fontId="126" fillId="0" borderId="0" applyFont="0" applyFill="0" applyBorder="0" applyAlignment="0" applyProtection="0"/>
    <xf numFmtId="299" fontId="126" fillId="0" borderId="0" applyFont="0" applyFill="0" applyBorder="0" applyAlignment="0" applyProtection="0"/>
    <xf numFmtId="300" fontId="27" fillId="0" borderId="0" applyFont="0" applyFill="0" applyBorder="0" applyAlignment="0" applyProtection="0"/>
    <xf numFmtId="170" fontId="126" fillId="0" borderId="0" applyFont="0" applyFill="0" applyBorder="0" applyAlignment="0" applyProtection="0"/>
    <xf numFmtId="299" fontId="126" fillId="0" borderId="0" applyFont="0" applyFill="0" applyBorder="0" applyAlignment="0" applyProtection="0"/>
    <xf numFmtId="300" fontId="129" fillId="0" borderId="0" applyFont="0" applyFill="0" applyBorder="0" applyAlignment="0" applyProtection="0"/>
    <xf numFmtId="299" fontId="126" fillId="0" borderId="0" applyFont="0" applyFill="0" applyBorder="0" applyAlignment="0" applyProtection="0"/>
    <xf numFmtId="299" fontId="126" fillId="0" borderId="0" applyFont="0" applyFill="0" applyBorder="0" applyAlignment="0" applyProtection="0"/>
    <xf numFmtId="299" fontId="126" fillId="0" borderId="0" applyFont="0" applyFill="0" applyBorder="0" applyAlignment="0" applyProtection="0"/>
    <xf numFmtId="170" fontId="126" fillId="0" borderId="0" applyFont="0" applyFill="0" applyBorder="0" applyAlignment="0" applyProtection="0"/>
    <xf numFmtId="170" fontId="126" fillId="0" borderId="0" applyFont="0" applyFill="0" applyBorder="0" applyAlignment="0" applyProtection="0"/>
    <xf numFmtId="300" fontId="27" fillId="0" borderId="0" applyFont="0" applyFill="0" applyBorder="0" applyAlignment="0" applyProtection="0"/>
    <xf numFmtId="215" fontId="27" fillId="0" borderId="0" applyFont="0" applyFill="0" applyBorder="0" applyAlignment="0" applyProtection="0"/>
    <xf numFmtId="302" fontId="128" fillId="0" borderId="0" applyFont="0" applyFill="0" applyBorder="0" applyAlignment="0" applyProtection="0"/>
    <xf numFmtId="209" fontId="61" fillId="50" borderId="0"/>
    <xf numFmtId="0" fontId="10" fillId="0" borderId="0">
      <protection locked="0"/>
    </xf>
    <xf numFmtId="303" fontId="13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303" fontId="130" fillId="0" borderId="0">
      <protection locked="0"/>
    </xf>
    <xf numFmtId="0" fontId="10" fillId="0" borderId="0">
      <protection locked="0"/>
    </xf>
    <xf numFmtId="0" fontId="131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50" fillId="29" borderId="0" applyNumberFormat="0" applyBorder="0" applyAlignment="0" applyProtection="0"/>
    <xf numFmtId="0" fontId="4" fillId="3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0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31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0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33" borderId="0" applyNumberFormat="0" applyBorder="0" applyAlignment="0" applyProtection="0"/>
    <xf numFmtId="0" fontId="51" fillId="33" borderId="0" applyNumberFormat="0" applyBorder="0" applyAlignment="0" applyProtection="0"/>
    <xf numFmtId="1" fontId="134" fillId="0" borderId="0" applyFont="0" applyFill="0" applyBorder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14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6" fillId="13" borderId="10" applyNumberFormat="0" applyAlignment="0" applyProtection="0"/>
    <xf numFmtId="0" fontId="136" fillId="13" borderId="10" applyNumberFormat="0" applyAlignment="0" applyProtection="0"/>
    <xf numFmtId="0" fontId="135" fillId="13" borderId="10" applyNumberFormat="0" applyAlignment="0" applyProtection="0"/>
    <xf numFmtId="0" fontId="137" fillId="0" borderId="0">
      <alignment horizontal="center"/>
    </xf>
    <xf numFmtId="0" fontId="138" fillId="0" borderId="0"/>
    <xf numFmtId="260" fontId="138" fillId="0" borderId="0"/>
    <xf numFmtId="171" fontId="138" fillId="0" borderId="0"/>
    <xf numFmtId="0" fontId="8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8" fillId="0" borderId="0"/>
    <xf numFmtId="304" fontId="139" fillId="28" borderId="0" applyAlignment="0" applyProtection="0">
      <alignment horizontal="center" wrapText="1"/>
    </xf>
    <xf numFmtId="305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7" fontId="10" fillId="0" borderId="0" applyFill="0" applyBorder="0" applyAlignment="0" applyProtection="0"/>
    <xf numFmtId="307" fontId="10" fillId="0" borderId="0" applyFill="0" applyBorder="0" applyAlignment="0" applyProtection="0"/>
    <xf numFmtId="307" fontId="10" fillId="0" borderId="0" applyFill="0" applyBorder="0" applyAlignment="0" applyProtection="0"/>
    <xf numFmtId="307" fontId="10" fillId="0" borderId="0" applyFill="0" applyBorder="0" applyAlignment="0" applyProtection="0"/>
    <xf numFmtId="307" fontId="10" fillId="0" borderId="0" applyFill="0" applyBorder="0" applyAlignment="0" applyProtection="0"/>
    <xf numFmtId="243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09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10" fontId="10" fillId="0" borderId="0" applyFont="0" applyFill="0" applyBorder="0" applyAlignment="0" applyProtection="0"/>
    <xf numFmtId="311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09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10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5" fontId="10" fillId="0" borderId="0" applyFont="0" applyFill="0" applyBorder="0" applyAlignment="0" applyProtection="0"/>
    <xf numFmtId="305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12" fontId="10" fillId="0" borderId="0" applyFont="0" applyFill="0" applyBorder="0" applyAlignment="0" applyProtection="0"/>
    <xf numFmtId="306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13" fontId="140" fillId="0" borderId="0" applyFon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49" fontId="30" fillId="0" borderId="0" applyNumberFormat="0" applyFill="0" applyBorder="0" applyProtection="0">
      <alignment horizontal="center" vertical="top"/>
    </xf>
    <xf numFmtId="314" fontId="142" fillId="0" borderId="0" applyBorder="0">
      <alignment horizontal="right" vertical="top"/>
    </xf>
    <xf numFmtId="315" fontId="30" fillId="0" borderId="0" applyBorder="0">
      <alignment horizontal="right" vertical="top"/>
    </xf>
    <xf numFmtId="315" fontId="142" fillId="0" borderId="0" applyBorder="0">
      <alignment horizontal="right" vertical="top"/>
    </xf>
    <xf numFmtId="316" fontId="30" fillId="0" borderId="0" applyFill="0" applyBorder="0">
      <alignment horizontal="right" vertical="top"/>
    </xf>
    <xf numFmtId="317" fontId="143" fillId="0" borderId="0" applyFill="0">
      <alignment horizontal="right" vertical="top"/>
    </xf>
    <xf numFmtId="318" fontId="30" fillId="0" borderId="0" applyFill="0" applyBorder="0">
      <alignment horizontal="right" vertical="top"/>
    </xf>
    <xf numFmtId="319" fontId="30" fillId="0" borderId="0" applyFill="0" applyBorder="0">
      <alignment horizontal="right" vertical="top"/>
    </xf>
    <xf numFmtId="0" fontId="144" fillId="0" borderId="0">
      <alignment horizontal="left"/>
    </xf>
    <xf numFmtId="0" fontId="144" fillId="0" borderId="15">
      <alignment horizontal="right" wrapText="1"/>
    </xf>
    <xf numFmtId="193" fontId="144" fillId="0" borderId="15">
      <alignment horizontal="right"/>
    </xf>
    <xf numFmtId="193" fontId="145" fillId="0" borderId="30">
      <alignment horizontal="right" wrapText="1"/>
    </xf>
    <xf numFmtId="193" fontId="145" fillId="0" borderId="30">
      <alignment horizontal="right" wrapText="1"/>
    </xf>
    <xf numFmtId="201" fontId="42" fillId="0" borderId="15">
      <alignment horizontal="left"/>
    </xf>
    <xf numFmtId="0" fontId="146" fillId="0" borderId="0">
      <alignment vertical="center"/>
    </xf>
    <xf numFmtId="320" fontId="146" fillId="0" borderId="0">
      <alignment horizontal="left" vertical="center"/>
    </xf>
    <xf numFmtId="321" fontId="147" fillId="0" borderId="0">
      <alignment vertical="center"/>
    </xf>
    <xf numFmtId="0" fontId="107" fillId="0" borderId="0">
      <alignment vertical="center"/>
    </xf>
    <xf numFmtId="201" fontId="42" fillId="0" borderId="15">
      <alignment horizontal="left"/>
    </xf>
    <xf numFmtId="201" fontId="42" fillId="0" borderId="15">
      <alignment horizontal="left"/>
    </xf>
    <xf numFmtId="201" fontId="148" fillId="0" borderId="30">
      <alignment horizontal="left"/>
    </xf>
    <xf numFmtId="201" fontId="148" fillId="0" borderId="30">
      <alignment horizontal="left"/>
    </xf>
    <xf numFmtId="201" fontId="149" fillId="0" borderId="0" applyFill="0" applyBorder="0">
      <alignment vertical="top"/>
    </xf>
    <xf numFmtId="201" fontId="150" fillId="0" borderId="0" applyFill="0" applyBorder="0" applyProtection="0">
      <alignment vertical="top"/>
    </xf>
    <xf numFmtId="201" fontId="151" fillId="0" borderId="0">
      <alignment vertical="top"/>
    </xf>
    <xf numFmtId="201" fontId="30" fillId="0" borderId="0">
      <alignment horizontal="center"/>
    </xf>
    <xf numFmtId="201" fontId="152" fillId="0" borderId="15">
      <alignment horizontal="center"/>
    </xf>
    <xf numFmtId="201" fontId="152" fillId="0" borderId="15">
      <alignment horizontal="center"/>
    </xf>
    <xf numFmtId="201" fontId="153" fillId="0" borderId="30">
      <alignment horizontal="center"/>
    </xf>
    <xf numFmtId="201" fontId="153" fillId="0" borderId="30">
      <alignment horizontal="center"/>
    </xf>
    <xf numFmtId="168" fontId="30" fillId="0" borderId="15" applyFill="0" applyBorder="0" applyProtection="0">
      <alignment horizontal="right" vertical="top"/>
    </xf>
    <xf numFmtId="168" fontId="30" fillId="0" borderId="30" applyFill="0" applyBorder="0" applyProtection="0">
      <alignment horizontal="right" vertical="top"/>
    </xf>
    <xf numFmtId="168" fontId="23" fillId="0" borderId="0" applyFill="0" applyBorder="0" applyAlignment="0" applyProtection="0">
      <alignment horizontal="right" vertical="top"/>
    </xf>
    <xf numFmtId="320" fontId="57" fillId="0" borderId="0">
      <alignment horizontal="left" vertical="center"/>
    </xf>
    <xf numFmtId="201" fontId="57" fillId="0" borderId="0"/>
    <xf numFmtId="201" fontId="154" fillId="0" borderId="0"/>
    <xf numFmtId="201" fontId="155" fillId="0" borderId="0"/>
    <xf numFmtId="201" fontId="155" fillId="0" borderId="0"/>
    <xf numFmtId="201" fontId="156" fillId="0" borderId="0"/>
    <xf numFmtId="201" fontId="10" fillId="0" borderId="0"/>
    <xf numFmtId="201" fontId="157" fillId="0" borderId="0">
      <alignment horizontal="left" vertical="top"/>
    </xf>
    <xf numFmtId="201" fontId="157" fillId="0" borderId="0">
      <alignment horizontal="left" vertical="top"/>
    </xf>
    <xf numFmtId="201" fontId="158" fillId="0" borderId="0">
      <alignment horizontal="left" vertical="top"/>
    </xf>
    <xf numFmtId="0" fontId="30" fillId="0" borderId="0" applyFill="0" applyBorder="0">
      <alignment horizontal="left" vertical="top" wrapText="1"/>
    </xf>
    <xf numFmtId="0" fontId="143" fillId="0" borderId="0">
      <alignment horizontal="left" vertical="top" wrapText="1"/>
    </xf>
    <xf numFmtId="0" fontId="159" fillId="0" borderId="0">
      <alignment horizontal="left" vertical="top" wrapText="1"/>
    </xf>
    <xf numFmtId="0" fontId="142" fillId="0" borderId="0">
      <alignment horizontal="left" vertical="top" wrapText="1"/>
    </xf>
    <xf numFmtId="322" fontId="10" fillId="51" borderId="0">
      <alignment horizontal="right" vertical="center"/>
    </xf>
    <xf numFmtId="323" fontId="90" fillId="0" borderId="0" applyBorder="0"/>
    <xf numFmtId="209" fontId="61" fillId="36" borderId="0"/>
    <xf numFmtId="322" fontId="10" fillId="51" borderId="0">
      <alignment horizontal="right" vertical="center"/>
    </xf>
    <xf numFmtId="322" fontId="10" fillId="51" borderId="0">
      <alignment horizontal="right" vertical="center"/>
    </xf>
    <xf numFmtId="322" fontId="10" fillId="51" borderId="0">
      <alignment horizontal="right" vertical="center"/>
    </xf>
    <xf numFmtId="322" fontId="10" fillId="51" borderId="0">
      <alignment horizontal="right" vertical="center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17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17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6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17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17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17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03" fontId="160" fillId="0" borderId="0">
      <protection locked="0"/>
    </xf>
    <xf numFmtId="0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4" fontId="10" fillId="0" borderId="0">
      <protection locked="0"/>
    </xf>
    <xf numFmtId="325" fontId="161" fillId="0" borderId="16">
      <alignment horizontal="center"/>
    </xf>
    <xf numFmtId="0" fontId="10" fillId="0" borderId="0" applyFont="0" applyFill="0" applyBorder="0" applyAlignment="0" applyProtection="0"/>
    <xf numFmtId="325" fontId="161" fillId="0" borderId="16">
      <alignment horizontal="center"/>
    </xf>
    <xf numFmtId="325" fontId="161" fillId="0" borderId="16">
      <alignment horizontal="center"/>
    </xf>
    <xf numFmtId="325" fontId="161" fillId="0" borderId="16">
      <alignment horizontal="center"/>
    </xf>
    <xf numFmtId="325" fontId="161" fillId="0" borderId="16">
      <alignment horizontal="center"/>
    </xf>
    <xf numFmtId="325" fontId="161" fillId="0" borderId="16">
      <alignment horizontal="center"/>
    </xf>
    <xf numFmtId="325" fontId="161" fillId="0" borderId="16">
      <alignment horizont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162" fillId="0" borderId="0" applyNumberFormat="0" applyFont="0" applyFill="0" applyBorder="0" applyAlignment="0" applyProtection="0">
      <alignment horizontal="left"/>
    </xf>
    <xf numFmtId="0" fontId="10" fillId="0" borderId="0">
      <protection locked="0"/>
    </xf>
    <xf numFmtId="326" fontId="123" fillId="0" borderId="0">
      <protection locked="0"/>
    </xf>
    <xf numFmtId="0" fontId="10" fillId="0" borderId="0">
      <protection locked="0"/>
    </xf>
    <xf numFmtId="3" fontId="10" fillId="0" borderId="0" applyFont="0" applyFill="0" applyBorder="0" applyAlignment="0" applyProtection="0"/>
    <xf numFmtId="0" fontId="10" fillId="0" borderId="0">
      <protection locked="0"/>
    </xf>
    <xf numFmtId="327" fontId="123" fillId="0" borderId="0">
      <protection locked="0"/>
    </xf>
    <xf numFmtId="0" fontId="10" fillId="0" borderId="0">
      <protection locked="0"/>
    </xf>
    <xf numFmtId="3" fontId="10" fillId="0" borderId="0" applyFont="0" applyFill="0" applyBorder="0" applyAlignment="0" applyProtection="0"/>
    <xf numFmtId="285" fontId="117" fillId="0" borderId="0">
      <protection locked="0"/>
    </xf>
    <xf numFmtId="209" fontId="19" fillId="0" borderId="0" applyFill="0" applyBorder="0">
      <alignment horizontal="right"/>
    </xf>
    <xf numFmtId="0" fontId="163" fillId="0" borderId="0">
      <alignment horizontal="left"/>
    </xf>
    <xf numFmtId="0" fontId="164" fillId="0" borderId="0">
      <alignment horizontal="left"/>
    </xf>
    <xf numFmtId="0" fontId="165" fillId="0" borderId="0">
      <alignment horizontal="left"/>
    </xf>
    <xf numFmtId="0" fontId="165" fillId="0" borderId="0" applyNumberFormat="0" applyFill="0" applyBorder="0" applyProtection="0">
      <alignment horizontal="left"/>
    </xf>
    <xf numFmtId="0" fontId="165" fillId="0" borderId="0">
      <alignment horizontal="left"/>
    </xf>
    <xf numFmtId="218" fontId="166" fillId="52" borderId="0"/>
    <xf numFmtId="219" fontId="166" fillId="52" borderId="0"/>
    <xf numFmtId="328" fontId="58" fillId="0" borderId="0">
      <alignment horizontal="right"/>
    </xf>
    <xf numFmtId="218" fontId="77" fillId="53" borderId="0">
      <alignment horizontal="right"/>
    </xf>
    <xf numFmtId="0" fontId="167" fillId="54" borderId="0"/>
    <xf numFmtId="3" fontId="168" fillId="55" borderId="16">
      <alignment horizontal="right" vertical="center"/>
    </xf>
    <xf numFmtId="1" fontId="19" fillId="41" borderId="16"/>
    <xf numFmtId="329" fontId="169" fillId="0" borderId="0"/>
    <xf numFmtId="209" fontId="61" fillId="0" borderId="0"/>
    <xf numFmtId="3" fontId="10" fillId="28" borderId="0"/>
    <xf numFmtId="0" fontId="55" fillId="0" borderId="0">
      <alignment horizontal="left"/>
    </xf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3" fontId="170" fillId="0" borderId="0"/>
    <xf numFmtId="330" fontId="171" fillId="0" borderId="0"/>
    <xf numFmtId="38" fontId="25" fillId="5" borderId="0" applyNumberFormat="0" applyBorder="0" applyAlignment="0" applyProtection="0"/>
    <xf numFmtId="38" fontId="25" fillId="5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25" fillId="56" borderId="0" applyNumberFormat="0" applyBorder="0" applyAlignment="0" applyProtection="0"/>
    <xf numFmtId="0" fontId="61" fillId="0" borderId="0" applyBorder="0">
      <alignment horizontal="left"/>
    </xf>
    <xf numFmtId="290" fontId="19" fillId="57" borderId="16" applyNumberFormat="0" applyFont="0" applyAlignment="0"/>
    <xf numFmtId="331" fontId="101" fillId="0" borderId="0" applyFont="0" applyFill="0" applyBorder="0" applyAlignment="0" applyProtection="0">
      <alignment horizontal="right"/>
    </xf>
    <xf numFmtId="332" fontId="61" fillId="0" borderId="0"/>
    <xf numFmtId="0" fontId="118" fillId="0" borderId="0"/>
    <xf numFmtId="0" fontId="172" fillId="0" borderId="0">
      <alignment horizontal="left"/>
    </xf>
    <xf numFmtId="0" fontId="173" fillId="0" borderId="0" applyProtection="0">
      <alignment horizontal="right" vertical="top"/>
    </xf>
    <xf numFmtId="0" fontId="94" fillId="0" borderId="31" applyNumberFormat="0" applyAlignment="0" applyProtection="0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94" fillId="0" borderId="32">
      <alignment horizontal="left" vertical="center"/>
    </xf>
    <xf numFmtId="0" fontId="174" fillId="0" borderId="0"/>
    <xf numFmtId="0" fontId="175" fillId="0" borderId="0">
      <alignment horizontal="centerContinuous" vertical="center"/>
    </xf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7" fillId="0" borderId="34" applyNumberFormat="0" applyFill="0" applyAlignment="0" applyProtection="0"/>
    <xf numFmtId="0" fontId="178" fillId="0" borderId="0">
      <alignment horizontal="left"/>
    </xf>
    <xf numFmtId="0" fontId="179" fillId="0" borderId="35">
      <alignment horizontal="left" vertical="top"/>
    </xf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7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6" applyNumberFormat="0" applyFill="0" applyAlignment="0" applyProtection="0"/>
    <xf numFmtId="0" fontId="181" fillId="0" borderId="37" applyNumberFormat="0" applyFill="0" applyAlignment="0" applyProtection="0"/>
    <xf numFmtId="0" fontId="181" fillId="0" borderId="37" applyNumberFormat="0" applyFill="0" applyAlignment="0" applyProtection="0"/>
    <xf numFmtId="0" fontId="181" fillId="0" borderId="37" applyNumberFormat="0" applyFill="0" applyAlignment="0" applyProtection="0"/>
    <xf numFmtId="0" fontId="181" fillId="0" borderId="37" applyNumberFormat="0" applyFill="0" applyAlignment="0" applyProtection="0"/>
    <xf numFmtId="0" fontId="182" fillId="0" borderId="0">
      <alignment horizontal="left"/>
    </xf>
    <xf numFmtId="0" fontId="183" fillId="0" borderId="35">
      <alignment horizontal="left" vertical="top"/>
    </xf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40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39" applyNumberFormat="0" applyFill="0" applyAlignment="0" applyProtection="0"/>
    <xf numFmtId="0" fontId="184" fillId="0" borderId="40" applyNumberFormat="0" applyFill="0" applyAlignment="0" applyProtection="0"/>
    <xf numFmtId="0" fontId="184" fillId="0" borderId="40" applyNumberFormat="0" applyFill="0" applyAlignment="0" applyProtection="0"/>
    <xf numFmtId="0" fontId="184" fillId="0" borderId="40" applyNumberFormat="0" applyFill="0" applyAlignment="0" applyProtection="0"/>
    <xf numFmtId="0" fontId="184" fillId="0" borderId="40" applyNumberFormat="0" applyFill="0" applyAlignment="0" applyProtection="0"/>
    <xf numFmtId="0" fontId="185" fillId="0" borderId="0">
      <alignment horizontal="left"/>
    </xf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89" fillId="0" borderId="0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0" fontId="89" fillId="0" borderId="41" applyFill="0" applyAlignment="0" applyProtection="0">
      <protection locked="0"/>
    </xf>
    <xf numFmtId="285" fontId="186" fillId="0" borderId="0">
      <protection locked="0"/>
    </xf>
    <xf numFmtId="285" fontId="186" fillId="0" borderId="0">
      <protection locked="0"/>
    </xf>
    <xf numFmtId="173" fontId="187" fillId="0" borderId="0">
      <alignment horizontal="left"/>
    </xf>
    <xf numFmtId="3" fontId="10" fillId="34" borderId="0"/>
    <xf numFmtId="3" fontId="10" fillId="5" borderId="0"/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" fontId="188" fillId="52" borderId="41">
      <alignment horizontal="center"/>
    </xf>
    <xf numFmtId="173" fontId="189" fillId="0" borderId="0" applyNumberFormat="0" applyFill="0" applyBorder="0" applyAlignment="0" applyProtection="0">
      <alignment horizontal="center" vertical="top" wrapText="1"/>
    </xf>
    <xf numFmtId="173" fontId="190" fillId="0" borderId="0" applyNumberFormat="0" applyFill="0" applyBorder="0" applyAlignment="0" applyProtection="0"/>
    <xf numFmtId="0" fontId="191" fillId="58" borderId="0" applyNumberFormat="0" applyBorder="0" applyAlignment="0" applyProtection="0"/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95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98" fillId="0" borderId="0"/>
    <xf numFmtId="49" fontId="61" fillId="0" borderId="0">
      <alignment horizontal="left"/>
    </xf>
    <xf numFmtId="49" fontId="199" fillId="0" borderId="0">
      <alignment horizontal="left"/>
    </xf>
    <xf numFmtId="1" fontId="27" fillId="0" borderId="0" applyFont="0" applyFill="0" applyBorder="0" applyAlignment="0" applyProtection="0"/>
    <xf numFmtId="1" fontId="19" fillId="0" borderId="0" applyFont="0" applyFill="0" applyBorder="0" applyAlignment="0" applyProtection="0"/>
    <xf numFmtId="49" fontId="61" fillId="0" borderId="0"/>
    <xf numFmtId="265" fontId="27" fillId="0" borderId="0" applyFont="0" applyFill="0" applyBorder="0" applyAlignment="0" applyProtection="0"/>
    <xf numFmtId="49" fontId="61" fillId="0" borderId="0"/>
    <xf numFmtId="49" fontId="61" fillId="0" borderId="0"/>
    <xf numFmtId="49" fontId="61" fillId="0" borderId="0">
      <alignment vertical="top"/>
    </xf>
    <xf numFmtId="0" fontId="193" fillId="0" borderId="0" applyNumberFormat="0" applyFill="0" applyBorder="0" applyAlignment="0" applyProtection="0">
      <alignment vertical="top"/>
      <protection locked="0"/>
    </xf>
    <xf numFmtId="0" fontId="200" fillId="0" borderId="0" applyNumberFormat="0" applyFill="0" applyBorder="0" applyAlignment="0" applyProtection="0">
      <alignment vertical="top"/>
      <protection locked="0"/>
    </xf>
    <xf numFmtId="0" fontId="201" fillId="0" borderId="0" applyNumberFormat="0" applyFill="0" applyBorder="0" applyAlignment="0" applyProtection="0">
      <alignment vertical="top"/>
      <protection locked="0"/>
    </xf>
    <xf numFmtId="0" fontId="193" fillId="0" borderId="0" applyNumberFormat="0" applyFill="0" applyBorder="0" applyAlignment="0" applyProtection="0">
      <alignment vertical="top"/>
      <protection locked="0"/>
    </xf>
    <xf numFmtId="0" fontId="55" fillId="0" borderId="0">
      <alignment horizontal="left"/>
    </xf>
    <xf numFmtId="218" fontId="76" fillId="34" borderId="0"/>
    <xf numFmtId="333" fontId="56" fillId="0" borderId="0" applyFill="0" applyBorder="0">
      <alignment vertical="top"/>
    </xf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62" fillId="9" borderId="0" applyNumberFormat="0" applyBorder="0" applyAlignment="0" applyProtection="0"/>
    <xf numFmtId="0" fontId="202" fillId="9" borderId="0" applyNumberFormat="0" applyBorder="0" applyAlignment="0" applyProtection="0"/>
    <xf numFmtId="0" fontId="202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35" fillId="13" borderId="10" applyNumberFormat="0" applyAlignment="0" applyProtection="0"/>
    <xf numFmtId="219" fontId="203" fillId="7" borderId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0" fontId="25" fillId="59" borderId="0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10" fontId="25" fillId="57" borderId="16" applyNumberFormat="0" applyBorder="0" applyAlignment="0" applyProtection="0"/>
    <xf numFmtId="0" fontId="135" fillId="13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6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0" fontId="135" fillId="13" borderId="10" applyNumberFormat="0" applyAlignment="0" applyProtection="0"/>
    <xf numFmtId="171" fontId="204" fillId="60" borderId="0"/>
    <xf numFmtId="0" fontId="205" fillId="0" borderId="42"/>
    <xf numFmtId="9" fontId="206" fillId="0" borderId="42" applyFill="0" applyAlignment="0" applyProtection="0"/>
    <xf numFmtId="0" fontId="207" fillId="0" borderId="42"/>
    <xf numFmtId="37" fontId="120" fillId="5" borderId="0" applyFont="0" applyBorder="0" applyProtection="0"/>
    <xf numFmtId="290" fontId="19" fillId="57" borderId="0" applyNumberFormat="0" applyFont="0" applyBorder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265" fontId="67" fillId="57" borderId="41" applyNumberFormat="0" applyFont="0" applyAlignment="0" applyProtection="0">
      <alignment horizontal="center"/>
      <protection locked="0"/>
    </xf>
    <xf numFmtId="334" fontId="208" fillId="0" borderId="0"/>
    <xf numFmtId="335" fontId="208" fillId="0" borderId="0"/>
    <xf numFmtId="0" fontId="209" fillId="61" borderId="0" applyNumberFormat="0" applyBorder="0" applyProtection="0"/>
    <xf numFmtId="0" fontId="210" fillId="62" borderId="0" applyNumberFormat="0"/>
    <xf numFmtId="0" fontId="62" fillId="9" borderId="0" applyNumberFormat="0" applyBorder="0" applyAlignment="0" applyProtection="0"/>
    <xf numFmtId="0" fontId="211" fillId="15" borderId="0">
      <alignment vertical="center"/>
    </xf>
    <xf numFmtId="336" fontId="212" fillId="0" borderId="43">
      <alignment horizontal="center"/>
    </xf>
    <xf numFmtId="0" fontId="213" fillId="0" borderId="0"/>
    <xf numFmtId="0" fontId="213" fillId="0" borderId="0" applyAlignment="0"/>
    <xf numFmtId="206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73" fontId="25" fillId="0" borderId="0" applyNumberFormat="0" applyProtection="0">
      <alignment horizontal="left" vertical="top" wrapText="1"/>
    </xf>
    <xf numFmtId="337" fontId="19" fillId="0" borderId="0" applyFont="0" applyFill="0" applyBorder="0" applyAlignment="0" applyProtection="0"/>
    <xf numFmtId="170" fontId="1" fillId="0" borderId="0" applyFont="0" applyFill="0" applyBorder="0" applyAlignment="0" applyProtection="0"/>
    <xf numFmtId="243" fontId="19" fillId="0" borderId="0" applyFont="0" applyFill="0" applyBorder="0" applyAlignment="0" applyProtection="0"/>
    <xf numFmtId="0" fontId="87" fillId="0" borderId="23" applyNumberFormat="0" applyFill="0" applyAlignment="0" applyProtection="0"/>
    <xf numFmtId="0" fontId="85" fillId="43" borderId="22" applyNumberFormat="0" applyAlignment="0" applyProtection="0"/>
    <xf numFmtId="1" fontId="214" fillId="1" borderId="44"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38" fontId="216" fillId="0" borderId="0"/>
    <xf numFmtId="38" fontId="217" fillId="0" borderId="0"/>
    <xf numFmtId="38" fontId="218" fillId="0" borderId="0"/>
    <xf numFmtId="38" fontId="219" fillId="0" borderId="0"/>
    <xf numFmtId="0" fontId="58" fillId="0" borderId="0"/>
    <xf numFmtId="0" fontId="58" fillId="0" borderId="0"/>
    <xf numFmtId="262" fontId="30" fillId="5" borderId="0" applyFont="0"/>
    <xf numFmtId="0" fontId="53" fillId="0" borderId="0"/>
    <xf numFmtId="0" fontId="220" fillId="0" borderId="0"/>
    <xf numFmtId="0" fontId="221" fillId="0" borderId="0">
      <alignment horizontal="center"/>
    </xf>
    <xf numFmtId="233" fontId="222" fillId="0" borderId="0" applyNumberFormat="0" applyFill="0" applyBorder="0" applyAlignment="0" applyProtection="0"/>
    <xf numFmtId="0" fontId="25" fillId="0" borderId="0" applyNumberFormat="0" applyFill="0" applyBorder="0" applyProtection="0">
      <alignment horizontal="left"/>
    </xf>
    <xf numFmtId="0" fontId="223" fillId="0" borderId="0" applyNumberFormat="0" applyFill="0" applyBorder="0" applyAlignment="0" applyProtection="0">
      <alignment vertical="top"/>
      <protection locked="0"/>
    </xf>
    <xf numFmtId="0" fontId="224" fillId="0" borderId="0" applyNumberFormat="0" applyFill="0" applyBorder="0" applyAlignment="0" applyProtection="0">
      <alignment vertical="top"/>
      <protection locked="0"/>
    </xf>
    <xf numFmtId="37" fontId="10" fillId="0" borderId="0" applyNumberFormat="0" applyFill="0" applyBorder="0" applyAlignment="0" applyProtection="0"/>
    <xf numFmtId="37" fontId="225" fillId="0" borderId="0" applyNumberFormat="0" applyFill="0" applyBorder="0" applyAlignment="0" applyProtection="0">
      <alignment horizontal="right"/>
    </xf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0" fontId="88" fillId="0" borderId="23" applyNumberFormat="0" applyFill="0" applyAlignment="0" applyProtection="0"/>
    <xf numFmtId="171" fontId="10" fillId="63" borderId="0"/>
    <xf numFmtId="0" fontId="226" fillId="0" borderId="0"/>
    <xf numFmtId="0" fontId="10" fillId="64" borderId="0" applyNumberFormat="0" applyFont="0" applyBorder="0" applyAlignment="0"/>
    <xf numFmtId="338" fontId="10" fillId="65" borderId="45" applyNumberFormat="0" applyFont="0" applyBorder="0" applyAlignment="0"/>
    <xf numFmtId="17" fontId="23" fillId="0" borderId="0"/>
    <xf numFmtId="3" fontId="19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14" fontId="212" fillId="0" borderId="43">
      <alignment horizontal="center"/>
    </xf>
    <xf numFmtId="0" fontId="55" fillId="0" borderId="0">
      <alignment horizontal="left"/>
    </xf>
    <xf numFmtId="339" fontId="212" fillId="0" borderId="43"/>
    <xf numFmtId="40" fontId="78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10" fillId="0" borderId="0" applyFill="0" applyBorder="0" applyAlignment="0" applyProtection="0"/>
    <xf numFmtId="41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2" fontId="228" fillId="0" borderId="0" applyFont="0"/>
    <xf numFmtId="341" fontId="25" fillId="0" borderId="0"/>
    <xf numFmtId="342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45" fillId="0" borderId="0" applyFont="0" applyFill="0" applyBorder="0" applyAlignment="0" applyProtection="0"/>
    <xf numFmtId="243" fontId="45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243" fontId="9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08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344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246" fontId="10" fillId="0" borderId="0" applyFont="0" applyFill="0" applyBorder="0" applyAlignment="0" applyProtection="0"/>
    <xf numFmtId="235" fontId="25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35" fontId="25" fillId="0" borderId="0" applyFont="0" applyFill="0" applyBorder="0" applyAlignment="0" applyProtection="0"/>
    <xf numFmtId="243" fontId="1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6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35" fontId="25" fillId="0" borderId="0" applyFont="0" applyFill="0" applyBorder="0" applyAlignment="0" applyProtection="0"/>
    <xf numFmtId="235" fontId="25" fillId="0" borderId="0" applyFont="0" applyFill="0" applyBorder="0" applyAlignment="0" applyProtection="0"/>
    <xf numFmtId="235" fontId="25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345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347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04" fontId="10" fillId="0" borderId="0" applyFont="0" applyFill="0" applyBorder="0" applyAlignment="0" applyProtection="0"/>
    <xf numFmtId="348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6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9" fontId="10" fillId="0" borderId="0" applyFill="0" applyBorder="0" applyAlignment="0" applyProtection="0"/>
    <xf numFmtId="170" fontId="2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50" fontId="10" fillId="0" borderId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3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9" fontId="10" fillId="0" borderId="0" applyFill="0" applyBorder="0" applyAlignment="0" applyProtection="0"/>
    <xf numFmtId="349" fontId="10" fillId="0" borderId="0" applyFill="0" applyBorder="0" applyAlignment="0" applyProtection="0"/>
    <xf numFmtId="349" fontId="10" fillId="0" borderId="0" applyFill="0" applyBorder="0" applyAlignment="0" applyProtection="0"/>
    <xf numFmtId="349" fontId="10" fillId="0" borderId="0" applyFill="0" applyBorder="0" applyAlignment="0" applyProtection="0"/>
    <xf numFmtId="349" fontId="10" fillId="0" borderId="0" applyFill="0" applyBorder="0" applyAlignment="0" applyProtection="0"/>
    <xf numFmtId="343" fontId="25" fillId="0" borderId="0" applyFont="0" applyFill="0" applyBorder="0" applyAlignment="0" applyProtection="0"/>
    <xf numFmtId="342" fontId="10" fillId="0" borderId="0" applyFont="0" applyFill="0" applyBorder="0" applyAlignment="0" applyProtection="0"/>
    <xf numFmtId="246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46" fontId="4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46" fontId="1" fillId="0" borderId="0" applyFont="0" applyFill="0" applyBorder="0" applyAlignment="0" applyProtection="0"/>
    <xf numFmtId="3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351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52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343" fontId="10" fillId="0" borderId="0" applyFont="0" applyFill="0" applyBorder="0" applyAlignment="0" applyProtection="0"/>
    <xf numFmtId="351" fontId="10" fillId="0" borderId="0" applyFont="0" applyFill="0" applyBorder="0" applyAlignment="0" applyProtection="0"/>
    <xf numFmtId="351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351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51" fontId="10" fillId="0" borderId="0" applyFont="0" applyFill="0" applyBorder="0" applyAlignment="0" applyProtection="0"/>
    <xf numFmtId="353" fontId="10" fillId="0" borderId="0" applyFont="0" applyFill="0" applyBorder="0" applyAlignment="0" applyProtection="0"/>
    <xf numFmtId="35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243" fontId="10" fillId="0" borderId="0" applyFont="0" applyFill="0" applyBorder="0" applyAlignment="0" applyProtection="0"/>
    <xf numFmtId="351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229" fillId="0" borderId="0" applyFont="0" applyFill="0" applyBorder="0" applyAlignment="0" applyProtection="0"/>
    <xf numFmtId="246" fontId="78" fillId="0" borderId="0" applyFont="0" applyFill="0" applyBorder="0" applyAlignment="0" applyProtection="0"/>
    <xf numFmtId="342" fontId="10" fillId="0" borderId="0" applyFont="0" applyFill="0" applyBorder="0" applyAlignment="0" applyProtection="0"/>
    <xf numFmtId="347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6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342" fontId="10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342" fontId="10" fillId="0" borderId="0" applyFont="0" applyFill="0" applyBorder="0" applyAlignment="0" applyProtection="0"/>
    <xf numFmtId="2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10" fillId="0" borderId="0" applyFont="0" applyFill="0" applyBorder="0" applyAlignment="0" applyProtection="0"/>
    <xf numFmtId="355" fontId="10" fillId="0" borderId="0" applyFont="0" applyFill="0" applyBorder="0" applyAlignment="0" applyProtection="0"/>
    <xf numFmtId="37" fontId="10" fillId="0" borderId="0" applyFont="0" applyFill="0" applyBorder="0" applyAlignment="0" applyProtection="0"/>
    <xf numFmtId="356" fontId="10" fillId="0" borderId="0" applyFont="0" applyFill="0" applyBorder="0" applyAlignment="0" applyProtection="0"/>
    <xf numFmtId="3" fontId="20" fillId="0" borderId="0"/>
    <xf numFmtId="0" fontId="10" fillId="0" borderId="3"/>
    <xf numFmtId="3" fontId="20" fillId="0" borderId="0"/>
    <xf numFmtId="357" fontId="230" fillId="0" borderId="0" applyFont="0" applyFill="0" applyBorder="0" applyAlignment="0" applyProtection="0"/>
    <xf numFmtId="358" fontId="23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360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359" fontId="10" fillId="0" borderId="0" applyFont="0" applyFill="0" applyBorder="0" applyAlignment="0" applyProtection="0"/>
    <xf numFmtId="0" fontId="75" fillId="0" borderId="0" applyNumberFormat="0" applyFont="0" applyFill="0" applyBorder="0" applyAlignment="0" applyProtection="0"/>
    <xf numFmtId="361" fontId="10" fillId="0" borderId="0" applyFont="0" applyFill="0" applyBorder="0" applyAlignment="0" applyProtection="0"/>
    <xf numFmtId="362" fontId="10" fillId="0" borderId="0" applyFont="0" applyFill="0" applyBorder="0" applyAlignment="0" applyProtection="0"/>
    <xf numFmtId="0" fontId="10" fillId="0" borderId="0">
      <protection locked="0"/>
    </xf>
    <xf numFmtId="363" fontId="123" fillId="0" borderId="0">
      <protection locked="0"/>
    </xf>
    <xf numFmtId="0" fontId="10" fillId="0" borderId="0">
      <protection locked="0"/>
    </xf>
    <xf numFmtId="364" fontId="10" fillId="0" borderId="0" applyFont="0" applyFill="0" applyBorder="0" applyAlignment="0" applyProtection="0"/>
    <xf numFmtId="0" fontId="75" fillId="0" borderId="0" applyNumberFormat="0" applyFill="0" applyBorder="0" applyAlignment="0" applyProtection="0"/>
    <xf numFmtId="4" fontId="61" fillId="0" borderId="0" applyFont="0" applyAlignment="0">
      <alignment horizontal="center"/>
    </xf>
    <xf numFmtId="3" fontId="231" fillId="0" borderId="0" applyNumberFormat="0">
      <alignment horizontal="right"/>
    </xf>
    <xf numFmtId="365" fontId="101" fillId="0" borderId="0" applyFont="0" applyFill="0" applyBorder="0" applyProtection="0">
      <alignment horizontal="right"/>
    </xf>
    <xf numFmtId="366" fontId="19" fillId="0" borderId="0" applyFill="0" applyBorder="0" applyProtection="0">
      <alignment horizontal="right"/>
    </xf>
    <xf numFmtId="0" fontId="232" fillId="0" borderId="33" applyNumberFormat="0" applyFill="0" applyAlignment="0" applyProtection="0"/>
    <xf numFmtId="0" fontId="233" fillId="0" borderId="36" applyNumberFormat="0" applyFill="0" applyAlignment="0" applyProtection="0"/>
    <xf numFmtId="0" fontId="132" fillId="0" borderId="38" applyNumberFormat="0" applyFill="0" applyAlignment="0" applyProtection="0"/>
    <xf numFmtId="0" fontId="132" fillId="0" borderId="0" applyNumberFormat="0" applyFill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5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4" fillId="6" borderId="0" applyNumberFormat="0" applyBorder="0" applyAlignment="0" applyProtection="0"/>
    <xf numFmtId="0" fontId="235" fillId="6" borderId="0" applyNumberFormat="0" applyBorder="0" applyAlignment="0" applyProtection="0"/>
    <xf numFmtId="0" fontId="234" fillId="6" borderId="0" applyNumberFormat="0" applyBorder="0" applyAlignment="0" applyProtection="0"/>
    <xf numFmtId="0" fontId="236" fillId="60" borderId="0" applyNumberFormat="0" applyFont="0" applyBorder="0" applyAlignment="0">
      <protection hidden="1"/>
    </xf>
    <xf numFmtId="0" fontId="237" fillId="58" borderId="0" applyAlignment="0"/>
    <xf numFmtId="0" fontId="238" fillId="66" borderId="0" applyAlignment="0"/>
    <xf numFmtId="0" fontId="239" fillId="0" borderId="0" applyAlignment="0"/>
    <xf numFmtId="37" fontId="240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367" fontId="241" fillId="0" borderId="0"/>
    <xf numFmtId="0" fontId="241" fillId="0" borderId="0"/>
    <xf numFmtId="0" fontId="2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2" fillId="0" borderId="0"/>
    <xf numFmtId="0" fontId="10" fillId="0" borderId="0"/>
    <xf numFmtId="0" fontId="242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" fillId="0" borderId="0"/>
    <xf numFmtId="0" fontId="10" fillId="0" borderId="0"/>
    <xf numFmtId="0" fontId="1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242" fillId="0" borderId="0"/>
    <xf numFmtId="0" fontId="10" fillId="0" borderId="0"/>
    <xf numFmtId="0" fontId="242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21" fillId="0" borderId="0"/>
    <xf numFmtId="0" fontId="10" fillId="0" borderId="0"/>
    <xf numFmtId="0" fontId="21" fillId="0" borderId="0"/>
    <xf numFmtId="0" fontId="1" fillId="0" borderId="0"/>
    <xf numFmtId="0" fontId="10" fillId="0" borderId="0"/>
    <xf numFmtId="0" fontId="1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242" fillId="0" borderId="0"/>
    <xf numFmtId="0" fontId="10" fillId="0" borderId="0"/>
    <xf numFmtId="0" fontId="242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45" fillId="0" borderId="0"/>
    <xf numFmtId="0" fontId="10" fillId="0" borderId="0"/>
    <xf numFmtId="0" fontId="45" fillId="0" borderId="0"/>
    <xf numFmtId="0" fontId="1" fillId="0" borderId="0"/>
    <xf numFmtId="0" fontId="10" fillId="0" borderId="0"/>
    <xf numFmtId="0" fontId="1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242" fillId="0" borderId="0"/>
    <xf numFmtId="0" fontId="229" fillId="0" borderId="0"/>
    <xf numFmtId="0" fontId="10" fillId="0" borderId="0"/>
    <xf numFmtId="0" fontId="229" fillId="0" borderId="0"/>
    <xf numFmtId="0" fontId="45" fillId="0" borderId="0"/>
    <xf numFmtId="0" fontId="10" fillId="0" borderId="0"/>
    <xf numFmtId="0" fontId="45" fillId="0" borderId="0"/>
    <xf numFmtId="0" fontId="78" fillId="0" borderId="0"/>
    <xf numFmtId="0" fontId="10" fillId="0" borderId="0"/>
    <xf numFmtId="0" fontId="7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10" fillId="0" borderId="0"/>
    <xf numFmtId="368" fontId="10" fillId="0" borderId="0"/>
    <xf numFmtId="369" fontId="10" fillId="0" borderId="0"/>
    <xf numFmtId="0" fontId="242" fillId="0" borderId="0"/>
    <xf numFmtId="0" fontId="2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42" fillId="0" borderId="0"/>
    <xf numFmtId="0" fontId="10" fillId="0" borderId="0"/>
    <xf numFmtId="0" fontId="10" fillId="0" borderId="0"/>
    <xf numFmtId="0" fontId="242" fillId="0" borderId="0"/>
    <xf numFmtId="0" fontId="1" fillId="0" borderId="0"/>
    <xf numFmtId="0" fontId="242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2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42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2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0" fillId="0" borderId="0"/>
    <xf numFmtId="0" fontId="243" fillId="0" borderId="0"/>
    <xf numFmtId="0" fontId="1" fillId="0" borderId="0"/>
    <xf numFmtId="0" fontId="10" fillId="0" borderId="0"/>
    <xf numFmtId="0" fontId="1" fillId="0" borderId="0"/>
    <xf numFmtId="0" fontId="243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28"/>
    <xf numFmtId="0" fontId="10" fillId="0" borderId="28"/>
    <xf numFmtId="0" fontId="45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45" fillId="0" borderId="0"/>
    <xf numFmtId="0" fontId="45" fillId="0" borderId="0"/>
    <xf numFmtId="0" fontId="242" fillId="0" borderId="0"/>
    <xf numFmtId="0" fontId="10" fillId="0" borderId="0"/>
    <xf numFmtId="0" fontId="45" fillId="0" borderId="0"/>
    <xf numFmtId="0" fontId="45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242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242" fillId="0" borderId="0"/>
    <xf numFmtId="0" fontId="10" fillId="0" borderId="0"/>
    <xf numFmtId="0" fontId="2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242" fillId="0" borderId="0"/>
    <xf numFmtId="0" fontId="1" fillId="0" borderId="0"/>
    <xf numFmtId="0" fontId="58" fillId="0" borderId="0"/>
    <xf numFmtId="0" fontId="10" fillId="0" borderId="0"/>
    <xf numFmtId="0" fontId="10" fillId="0" borderId="0"/>
    <xf numFmtId="0" fontId="1" fillId="0" borderId="0"/>
    <xf numFmtId="0" fontId="242" fillId="0" borderId="0"/>
    <xf numFmtId="0" fontId="1" fillId="0" borderId="0"/>
    <xf numFmtId="0" fontId="242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58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>
      <alignment wrapText="1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28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2" fillId="0" borderId="0"/>
    <xf numFmtId="0" fontId="7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2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58" fillId="0" borderId="0"/>
    <xf numFmtId="0" fontId="10" fillId="0" borderId="0"/>
    <xf numFmtId="0" fontId="10" fillId="0" borderId="0"/>
    <xf numFmtId="202" fontId="10" fillId="0" borderId="0"/>
    <xf numFmtId="0" fontId="1" fillId="0" borderId="0"/>
    <xf numFmtId="0" fontId="1" fillId="0" borderId="0"/>
    <xf numFmtId="0" fontId="1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" fillId="0" borderId="0"/>
    <xf numFmtId="0" fontId="10" fillId="0" borderId="0"/>
    <xf numFmtId="0" fontId="10" fillId="0" borderId="0"/>
    <xf numFmtId="202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10" fillId="0" borderId="0"/>
    <xf numFmtId="0" fontId="45" fillId="0" borderId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" fillId="2" borderId="1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45" fillId="2" borderId="1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45" fillId="2" borderId="1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45" fillId="17" borderId="24" applyNumberFormat="0" applyFont="0" applyAlignment="0" applyProtection="0"/>
    <xf numFmtId="0" fontId="10" fillId="17" borderId="24" applyNumberFormat="0" applyFont="0" applyAlignment="0" applyProtection="0"/>
    <xf numFmtId="0" fontId="45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0" fontId="10" fillId="17" borderId="24" applyNumberFormat="0" applyFont="0" applyAlignment="0" applyProtection="0"/>
    <xf numFmtId="1" fontId="161" fillId="0" borderId="16">
      <alignment horizontal="center"/>
    </xf>
    <xf numFmtId="3" fontId="10" fillId="0" borderId="0" applyAlignment="0">
      <alignment horizontal="center"/>
    </xf>
    <xf numFmtId="3" fontId="10" fillId="0" borderId="0" applyAlignment="0">
      <alignment horizontal="center"/>
    </xf>
    <xf numFmtId="1" fontId="161" fillId="0" borderId="16">
      <alignment horizontal="center"/>
    </xf>
    <xf numFmtId="1" fontId="161" fillId="0" borderId="16">
      <alignment horizontal="center"/>
    </xf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14" borderId="26" applyNumberFormat="0" applyAlignment="0" applyProtection="0"/>
    <xf numFmtId="0" fontId="244" fillId="23" borderId="26" applyNumberFormat="0" applyAlignment="0" applyProtection="0"/>
    <xf numFmtId="0" fontId="244" fillId="14" borderId="26" applyNumberFormat="0" applyAlignment="0" applyProtection="0"/>
    <xf numFmtId="0" fontId="244" fillId="14" borderId="26" applyNumberFormat="0" applyAlignment="0" applyProtection="0"/>
    <xf numFmtId="0" fontId="244" fillId="14" borderId="26" applyNumberFormat="0" applyAlignment="0" applyProtection="0"/>
    <xf numFmtId="0" fontId="244" fillId="14" borderId="26" applyNumberFormat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1" fillId="0" borderId="0"/>
    <xf numFmtId="9" fontId="24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245" fillId="0" borderId="0" applyFill="0" applyBorder="0" applyAlignment="0" applyProtection="0"/>
    <xf numFmtId="9" fontId="10" fillId="0" borderId="0" applyFont="0" applyFill="0" applyBorder="0" applyAlignment="0" applyProtection="0"/>
    <xf numFmtId="10" fontId="245" fillId="0" borderId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5" fontId="246" fillId="0" borderId="0" applyFill="0" applyBorder="0" applyAlignment="0" applyProtection="0"/>
    <xf numFmtId="3" fontId="10" fillId="0" borderId="0" applyFill="0" applyBorder="0" applyAlignment="0" applyProtection="0"/>
    <xf numFmtId="3" fontId="246" fillId="0" borderId="0" applyFill="0" applyBorder="0" applyAlignment="0" applyProtection="0"/>
    <xf numFmtId="0" fontId="247" fillId="0" borderId="0" applyFill="0" applyBorder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244" fillId="23" borderId="26" applyNumberFormat="0" applyAlignment="0" applyProtection="0"/>
    <xf numFmtId="0" fontId="73" fillId="10" borderId="0" applyNumberFormat="0" applyBorder="0" applyAlignment="0" applyProtection="0"/>
    <xf numFmtId="0" fontId="248" fillId="67" borderId="0" applyAlignment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49" fillId="0" borderId="46" applyFill="0" applyProtection="0">
      <alignment horizontal="right" wrapText="1"/>
    </xf>
    <xf numFmtId="0" fontId="249" fillId="0" borderId="0" applyFill="0" applyProtection="0">
      <alignment wrapText="1"/>
    </xf>
    <xf numFmtId="0" fontId="250" fillId="0" borderId="47" applyNumberFormat="0" applyFill="0" applyAlignment="0" applyProtection="0"/>
    <xf numFmtId="0" fontId="2" fillId="0" borderId="0" applyAlignment="0" applyProtection="0"/>
    <xf numFmtId="0" fontId="250" fillId="0" borderId="48" applyNumberFormat="0" applyFill="0" applyAlignment="0" applyProtection="0"/>
    <xf numFmtId="37" fontId="245" fillId="60" borderId="0" applyNumberFormat="0" applyFont="0" applyBorder="0" applyAlignment="0" applyProtection="0"/>
    <xf numFmtId="0" fontId="244" fillId="23" borderId="26" applyNumberFormat="0" applyAlignment="0" applyProtection="0"/>
    <xf numFmtId="0" fontId="107" fillId="0" borderId="0" applyNumberFormat="0" applyFont="0" applyAlignment="0">
      <alignment horizontal="center"/>
    </xf>
    <xf numFmtId="0" fontId="90" fillId="0" borderId="0" applyNumberFormat="0" applyBorder="0" applyAlignment="0"/>
    <xf numFmtId="0" fontId="251" fillId="0" borderId="0" applyAlignment="0"/>
    <xf numFmtId="0" fontId="252" fillId="0" borderId="0" applyAlignment="0"/>
    <xf numFmtId="0" fontId="70" fillId="0" borderId="0" applyAlignment="0"/>
    <xf numFmtId="0" fontId="141" fillId="0" borderId="0" applyNumberFormat="0" applyFill="0" applyBorder="0" applyAlignment="0" applyProtection="0"/>
    <xf numFmtId="0" fontId="253" fillId="0" borderId="0" applyAlignment="0"/>
    <xf numFmtId="0" fontId="26" fillId="0" borderId="0" applyAlignment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5" fillId="0" borderId="0" applyNumberFormat="0" applyFill="0" applyBorder="0" applyAlignment="0" applyProtection="0"/>
    <xf numFmtId="0" fontId="256" fillId="0" borderId="0" applyAlignment="0"/>
    <xf numFmtId="0" fontId="254" fillId="0" borderId="0" applyNumberFormat="0" applyFill="0" applyBorder="0" applyAlignment="0" applyProtection="0"/>
    <xf numFmtId="0" fontId="176" fillId="0" borderId="33" applyNumberFormat="0" applyFill="0" applyAlignment="0" applyProtection="0"/>
    <xf numFmtId="0" fontId="180" fillId="0" borderId="36" applyNumberFormat="0" applyFill="0" applyAlignment="0" applyProtection="0"/>
    <xf numFmtId="0" fontId="133" fillId="0" borderId="38" applyNumberFormat="0" applyFill="0" applyAlignment="0" applyProtection="0"/>
    <xf numFmtId="0" fontId="133" fillId="0" borderId="0" applyNumberFormat="0" applyFill="0" applyBorder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76" fillId="0" borderId="33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80" fillId="0" borderId="36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133" fillId="0" borderId="38" applyNumberFormat="0" applyFill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4" fillId="0" borderId="0" applyNumberFormat="0" applyFill="0" applyBorder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10" fillId="0" borderId="50" applyNumberFormat="0" applyFont="0" applyFill="0" applyAlignment="0" applyProtection="0"/>
    <xf numFmtId="0" fontId="10" fillId="0" borderId="50" applyNumberFormat="0" applyFont="0" applyFill="0" applyAlignment="0" applyProtection="0"/>
    <xf numFmtId="0" fontId="257" fillId="0" borderId="49" applyNumberFormat="0" applyFill="0" applyAlignment="0" applyProtection="0"/>
    <xf numFmtId="0" fontId="257" fillId="0" borderId="51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51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51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51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49" applyNumberFormat="0" applyFill="0" applyAlignment="0" applyProtection="0"/>
    <xf numFmtId="0" fontId="257" fillId="0" borderId="51" applyNumberFormat="0" applyFill="0" applyAlignment="0" applyProtection="0"/>
    <xf numFmtId="0" fontId="257" fillId="0" borderId="49" applyNumberFormat="0" applyFill="0" applyAlignment="0" applyProtection="0"/>
    <xf numFmtId="0" fontId="86" fillId="43" borderId="22" applyNumberFormat="0" applyAlignment="0" applyProtection="0"/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58" fillId="0" borderId="0"/>
    <xf numFmtId="0" fontId="259" fillId="0" borderId="0"/>
  </cellStyleXfs>
  <cellXfs count="180">
    <xf numFmtId="0" fontId="0" fillId="0" borderId="0" xfId="0"/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5" fillId="0" borderId="0" xfId="0" applyFont="1" applyBorder="1" applyAlignment="1"/>
    <xf numFmtId="0" fontId="0" fillId="0" borderId="0" xfId="0" applyFill="1" applyBorder="1"/>
    <xf numFmtId="0" fontId="7" fillId="0" borderId="0" xfId="0" applyFont="1" applyBorder="1"/>
    <xf numFmtId="0" fontId="3" fillId="0" borderId="0" xfId="0" applyFont="1" applyFill="1" applyBorder="1"/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6" fillId="0" borderId="0" xfId="2" applyBorder="1" applyAlignment="1">
      <alignment horizontal="right" vertical="center"/>
    </xf>
    <xf numFmtId="10" fontId="0" fillId="0" borderId="0" xfId="0" applyNumberFormat="1"/>
    <xf numFmtId="10" fontId="0" fillId="0" borderId="0" xfId="1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0" fontId="3" fillId="0" borderId="0" xfId="0" applyFont="1" applyBorder="1"/>
    <xf numFmtId="0" fontId="9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6" fillId="0" borderId="0" xfId="2" applyBorder="1"/>
    <xf numFmtId="0" fontId="260" fillId="0" borderId="0" xfId="0" applyFont="1" applyBorder="1"/>
    <xf numFmtId="0" fontId="261" fillId="0" borderId="0" xfId="0" applyFont="1" applyBorder="1"/>
    <xf numFmtId="0" fontId="262" fillId="68" borderId="52" xfId="0" applyFont="1" applyFill="1" applyBorder="1" applyAlignment="1">
      <alignment horizontal="left" vertical="center"/>
    </xf>
    <xf numFmtId="0" fontId="262" fillId="68" borderId="53" xfId="0" applyFont="1" applyFill="1" applyBorder="1" applyAlignment="1">
      <alignment horizontal="left" vertical="center"/>
    </xf>
    <xf numFmtId="0" fontId="260" fillId="0" borderId="52" xfId="0" applyFont="1" applyBorder="1" applyAlignment="1">
      <alignment horizontal="left" vertical="center"/>
    </xf>
    <xf numFmtId="0" fontId="260" fillId="0" borderId="53" xfId="0" applyFont="1" applyBorder="1" applyAlignment="1">
      <alignment horizontal="left" vertical="center"/>
    </xf>
    <xf numFmtId="9" fontId="260" fillId="0" borderId="54" xfId="1" applyNumberFormat="1" applyFont="1" applyBorder="1" applyAlignment="1">
      <alignment horizontal="center" vertical="center"/>
    </xf>
    <xf numFmtId="0" fontId="260" fillId="69" borderId="52" xfId="0" applyFont="1" applyFill="1" applyBorder="1" applyAlignment="1">
      <alignment horizontal="left" vertical="center"/>
    </xf>
    <xf numFmtId="0" fontId="260" fillId="69" borderId="53" xfId="0" applyFont="1" applyFill="1" applyBorder="1" applyAlignment="1">
      <alignment horizontal="left" vertical="center"/>
    </xf>
    <xf numFmtId="9" fontId="260" fillId="69" borderId="54" xfId="1" applyNumberFormat="1" applyFont="1" applyFill="1" applyBorder="1" applyAlignment="1">
      <alignment horizontal="center" vertical="center"/>
    </xf>
    <xf numFmtId="0" fontId="261" fillId="0" borderId="0" xfId="0" applyFont="1" applyBorder="1" applyAlignment="1">
      <alignment horizontal="left" vertical="center"/>
    </xf>
    <xf numFmtId="0" fontId="260" fillId="0" borderId="0" xfId="0" applyFont="1" applyBorder="1" applyAlignment="1">
      <alignment horizontal="left" vertical="center"/>
    </xf>
    <xf numFmtId="0" fontId="262" fillId="68" borderId="0" xfId="0" applyFont="1" applyFill="1" applyBorder="1" applyAlignment="1">
      <alignment horizontal="left" vertical="center"/>
    </xf>
    <xf numFmtId="0" fontId="262" fillId="68" borderId="0" xfId="0" applyFont="1" applyFill="1" applyAlignment="1">
      <alignment horizontal="center" vertical="center"/>
    </xf>
    <xf numFmtId="0" fontId="260" fillId="0" borderId="0" xfId="0" applyFont="1" applyFill="1" applyBorder="1" applyAlignment="1">
      <alignment horizontal="left" vertical="center"/>
    </xf>
    <xf numFmtId="9" fontId="260" fillId="0" borderId="0" xfId="1" applyFont="1" applyFill="1" applyBorder="1" applyAlignment="1">
      <alignment horizontal="center" vertical="center"/>
    </xf>
    <xf numFmtId="0" fontId="260" fillId="0" borderId="0" xfId="0" applyFont="1" applyAlignment="1">
      <alignment horizontal="left" vertical="center"/>
    </xf>
    <xf numFmtId="0" fontId="260" fillId="0" borderId="0" xfId="0" applyFont="1" applyFill="1" applyAlignment="1">
      <alignment horizontal="left" vertical="center"/>
    </xf>
    <xf numFmtId="0" fontId="262" fillId="68" borderId="53" xfId="0" applyFont="1" applyFill="1" applyBorder="1" applyAlignment="1">
      <alignment horizontal="center" vertical="center"/>
    </xf>
    <xf numFmtId="0" fontId="262" fillId="68" borderId="55" xfId="0" applyFont="1" applyFill="1" applyBorder="1" applyAlignment="1">
      <alignment horizontal="left" vertical="center"/>
    </xf>
    <xf numFmtId="9" fontId="260" fillId="0" borderId="53" xfId="1" applyNumberFormat="1" applyFont="1" applyBorder="1" applyAlignment="1">
      <alignment horizontal="center" vertical="center"/>
    </xf>
    <xf numFmtId="0" fontId="260" fillId="0" borderId="55" xfId="0" applyFont="1" applyBorder="1" applyAlignment="1">
      <alignment horizontal="left" vertical="center"/>
    </xf>
    <xf numFmtId="9" fontId="260" fillId="69" borderId="53" xfId="1" applyNumberFormat="1" applyFont="1" applyFill="1" applyBorder="1" applyAlignment="1">
      <alignment horizontal="center" vertical="center"/>
    </xf>
    <xf numFmtId="0" fontId="260" fillId="69" borderId="55" xfId="0" applyFont="1" applyFill="1" applyBorder="1" applyAlignment="1">
      <alignment horizontal="left" vertical="center"/>
    </xf>
    <xf numFmtId="0" fontId="260" fillId="0" borderId="0" xfId="0" applyFont="1" applyFill="1"/>
    <xf numFmtId="0" fontId="260" fillId="0" borderId="0" xfId="0" applyFont="1"/>
    <xf numFmtId="0" fontId="6" fillId="0" borderId="0" xfId="2" applyAlignment="1">
      <alignment vertical="center"/>
    </xf>
    <xf numFmtId="0" fontId="260" fillId="71" borderId="0" xfId="0" applyFont="1" applyFill="1" applyAlignment="1">
      <alignment horizontal="right"/>
    </xf>
    <xf numFmtId="0" fontId="0" fillId="71" borderId="0" xfId="0" applyFill="1" applyBorder="1" applyAlignment="1">
      <alignment horizontal="right"/>
    </xf>
    <xf numFmtId="0" fontId="260" fillId="70" borderId="0" xfId="0" applyFont="1" applyFill="1" applyAlignment="1">
      <alignment vertical="center"/>
    </xf>
    <xf numFmtId="0" fontId="0" fillId="71" borderId="0" xfId="0" applyFill="1" applyBorder="1"/>
    <xf numFmtId="0" fontId="260" fillId="0" borderId="0" xfId="0" applyFont="1" applyAlignment="1">
      <alignment horizontal="center" vertical="center"/>
    </xf>
    <xf numFmtId="3" fontId="0" fillId="0" borderId="0" xfId="0" applyNumberFormat="1"/>
    <xf numFmtId="0" fontId="0" fillId="0" borderId="21" xfId="0" applyBorder="1"/>
    <xf numFmtId="0" fontId="261" fillId="0" borderId="58" xfId="0" applyFont="1" applyFill="1" applyBorder="1" applyAlignment="1">
      <alignment vertical="center"/>
    </xf>
    <xf numFmtId="17" fontId="61" fillId="0" borderId="32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172" fontId="264" fillId="0" borderId="0" xfId="0" applyNumberFormat="1" applyFont="1" applyFill="1" applyBorder="1" applyAlignment="1">
      <alignment horizontal="center" vertical="center"/>
    </xf>
    <xf numFmtId="0" fontId="261" fillId="70" borderId="0" xfId="0" applyFont="1" applyFill="1" applyBorder="1" applyAlignment="1">
      <alignment vertical="center"/>
    </xf>
    <xf numFmtId="172" fontId="265" fillId="0" borderId="0" xfId="0" applyNumberFormat="1" applyFont="1" applyFill="1" applyBorder="1" applyAlignment="1">
      <alignment horizontal="center" vertical="center"/>
    </xf>
    <xf numFmtId="0" fontId="260" fillId="70" borderId="0" xfId="0" applyFont="1" applyFill="1" applyBorder="1" applyAlignment="1">
      <alignment vertical="center"/>
    </xf>
    <xf numFmtId="0" fontId="0" fillId="0" borderId="0" xfId="0" applyNumberFormat="1" applyBorder="1"/>
    <xf numFmtId="0" fontId="261" fillId="0" borderId="0" xfId="0" applyFont="1"/>
    <xf numFmtId="0" fontId="0" fillId="0" borderId="0" xfId="0" applyFill="1" applyBorder="1" applyAlignment="1">
      <alignment horizontal="center" vertical="center"/>
    </xf>
    <xf numFmtId="0" fontId="261" fillId="70" borderId="0" xfId="0" applyFont="1" applyFill="1" applyAlignment="1">
      <alignment vertical="center"/>
    </xf>
    <xf numFmtId="260" fontId="267" fillId="0" borderId="0" xfId="0" applyNumberFormat="1" applyFont="1" applyFill="1" applyBorder="1" applyAlignment="1">
      <alignment horizontal="center" vertical="center"/>
    </xf>
    <xf numFmtId="3" fontId="260" fillId="0" borderId="0" xfId="0" applyNumberFormat="1" applyFont="1" applyFill="1" applyAlignment="1">
      <alignment horizontal="center" vertical="center"/>
    </xf>
    <xf numFmtId="0" fontId="268" fillId="0" borderId="0" xfId="2" applyFont="1" applyAlignment="1">
      <alignment vertical="center"/>
    </xf>
    <xf numFmtId="0" fontId="0" fillId="71" borderId="0" xfId="0" applyFill="1"/>
    <xf numFmtId="0" fontId="261" fillId="0" borderId="56" xfId="0" applyFont="1" applyFill="1" applyBorder="1" applyAlignment="1">
      <alignment vertical="center"/>
    </xf>
    <xf numFmtId="17" fontId="61" fillId="0" borderId="57" xfId="0" quotePrefix="1" applyNumberFormat="1" applyFont="1" applyFill="1" applyBorder="1" applyAlignment="1">
      <alignment horizontal="center" vertical="center"/>
    </xf>
    <xf numFmtId="17" fontId="61" fillId="0" borderId="57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260" fillId="0" borderId="0" xfId="0" applyFont="1" applyAlignment="1">
      <alignment horizontal="right"/>
    </xf>
    <xf numFmtId="0" fontId="260" fillId="71" borderId="0" xfId="0" applyFont="1" applyFill="1" applyBorder="1" applyAlignment="1">
      <alignment vertical="center"/>
    </xf>
    <xf numFmtId="3" fontId="264" fillId="71" borderId="0" xfId="0" applyNumberFormat="1" applyFont="1" applyFill="1" applyAlignment="1">
      <alignment horizontal="center" vertical="center"/>
    </xf>
    <xf numFmtId="0" fontId="269" fillId="70" borderId="0" xfId="0" applyFont="1" applyFill="1" applyBorder="1" applyAlignment="1">
      <alignment vertical="center"/>
    </xf>
    <xf numFmtId="172" fontId="269" fillId="70" borderId="0" xfId="0" applyNumberFormat="1" applyFont="1" applyFill="1" applyBorder="1" applyAlignment="1">
      <alignment horizontal="center" vertical="center"/>
    </xf>
    <xf numFmtId="172" fontId="0" fillId="0" borderId="0" xfId="0" applyNumberFormat="1"/>
    <xf numFmtId="172" fontId="264" fillId="71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260" fillId="0" borderId="0" xfId="0" applyFont="1" applyFill="1" applyBorder="1" applyAlignment="1">
      <alignment vertical="center"/>
    </xf>
    <xf numFmtId="3" fontId="0" fillId="0" borderId="0" xfId="0" applyNumberFormat="1" applyFill="1"/>
    <xf numFmtId="3" fontId="264" fillId="0" borderId="0" xfId="0" applyNumberFormat="1" applyFont="1" applyFill="1" applyAlignment="1">
      <alignment horizontal="center" vertical="center"/>
    </xf>
    <xf numFmtId="172" fontId="264" fillId="71" borderId="0" xfId="0" applyNumberFormat="1" applyFont="1" applyFill="1" applyAlignment="1">
      <alignment horizontal="center" vertical="center"/>
    </xf>
    <xf numFmtId="172" fontId="269" fillId="70" borderId="0" xfId="0" applyNumberFormat="1" applyFont="1" applyFill="1" applyAlignment="1">
      <alignment horizontal="center" vertical="center"/>
    </xf>
    <xf numFmtId="0" fontId="261" fillId="0" borderId="0" xfId="0" applyFont="1" applyFill="1" applyBorder="1" applyAlignment="1">
      <alignment vertical="center"/>
    </xf>
    <xf numFmtId="17" fontId="3" fillId="0" borderId="0" xfId="0" applyNumberFormat="1" applyFont="1" applyAlignment="1">
      <alignment horizontal="center"/>
    </xf>
    <xf numFmtId="172" fontId="260" fillId="0" borderId="0" xfId="0" applyNumberFormat="1" applyFont="1" applyAlignment="1">
      <alignment horizontal="center" vertical="center"/>
    </xf>
    <xf numFmtId="0" fontId="269" fillId="0" borderId="59" xfId="0" applyFont="1" applyFill="1" applyBorder="1" applyAlignment="1">
      <alignment horizontal="left" vertical="center"/>
    </xf>
    <xf numFmtId="0" fontId="261" fillId="71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260" fillId="71" borderId="0" xfId="0" applyFont="1" applyFill="1" applyAlignment="1">
      <alignment horizontal="left"/>
    </xf>
    <xf numFmtId="0" fontId="260" fillId="70" borderId="0" xfId="0" applyFont="1" applyFill="1"/>
    <xf numFmtId="9" fontId="260" fillId="70" borderId="0" xfId="1" applyFont="1" applyFill="1" applyAlignment="1">
      <alignment horizontal="left"/>
    </xf>
    <xf numFmtId="3" fontId="260" fillId="0" borderId="0" xfId="0" applyNumberFormat="1" applyFont="1" applyFill="1" applyBorder="1" applyAlignment="1">
      <alignment horizontal="center" vertical="center"/>
    </xf>
    <xf numFmtId="3" fontId="260" fillId="0" borderId="0" xfId="0" applyNumberFormat="1" applyFont="1" applyBorder="1" applyAlignment="1">
      <alignment horizontal="center" vertical="center"/>
    </xf>
    <xf numFmtId="9" fontId="260" fillId="0" borderId="0" xfId="1" applyFont="1" applyFill="1"/>
    <xf numFmtId="0" fontId="261" fillId="70" borderId="0" xfId="0" applyFont="1" applyFill="1"/>
    <xf numFmtId="3" fontId="261" fillId="7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270" fillId="0" borderId="0" xfId="0" applyFont="1"/>
    <xf numFmtId="0" fontId="260" fillId="0" borderId="0" xfId="0" applyFont="1" applyBorder="1" applyAlignment="1">
      <alignment horizontal="center" vertical="center"/>
    </xf>
    <xf numFmtId="0" fontId="271" fillId="0" borderId="0" xfId="0" applyNumberFormat="1" applyFont="1" applyFill="1" applyBorder="1" applyAlignment="1">
      <alignment horizontal="center" vertical="center"/>
    </xf>
    <xf numFmtId="9" fontId="0" fillId="0" borderId="0" xfId="1" applyFont="1"/>
    <xf numFmtId="0" fontId="272" fillId="70" borderId="0" xfId="0" applyNumberFormat="1" applyFont="1" applyFill="1"/>
    <xf numFmtId="0" fontId="272" fillId="0" borderId="0" xfId="0" applyNumberFormat="1" applyFont="1" applyFill="1" applyBorder="1" applyAlignment="1">
      <alignment horizontal="center" vertical="center"/>
    </xf>
    <xf numFmtId="0" fontId="61" fillId="0" borderId="59" xfId="0" applyFont="1" applyFill="1" applyBorder="1" applyAlignment="1">
      <alignment horizontal="left" vertical="center"/>
    </xf>
    <xf numFmtId="0" fontId="261" fillId="0" borderId="0" xfId="0" applyFont="1" applyFill="1"/>
    <xf numFmtId="0" fontId="0" fillId="0" borderId="0" xfId="0" applyFill="1" applyAlignment="1">
      <alignment horizontal="center" vertical="center"/>
    </xf>
    <xf numFmtId="0" fontId="261" fillId="71" borderId="0" xfId="0" applyFont="1" applyFill="1" applyBorder="1"/>
    <xf numFmtId="3" fontId="260" fillId="71" borderId="0" xfId="0" applyNumberFormat="1" applyFont="1" applyFill="1" applyBorder="1" applyAlignment="1">
      <alignment horizontal="center" vertical="center"/>
    </xf>
    <xf numFmtId="0" fontId="260" fillId="71" borderId="0" xfId="0" applyFont="1" applyFill="1" applyBorder="1"/>
    <xf numFmtId="0" fontId="260" fillId="71" borderId="0" xfId="0" applyFont="1" applyFill="1"/>
    <xf numFmtId="0" fontId="260" fillId="0" borderId="0" xfId="0" applyFont="1" applyFill="1" applyAlignment="1">
      <alignment horizontal="left"/>
    </xf>
    <xf numFmtId="0" fontId="260" fillId="0" borderId="0" xfId="0" applyFont="1" applyAlignment="1">
      <alignment horizontal="left"/>
    </xf>
    <xf numFmtId="0" fontId="270" fillId="71" borderId="0" xfId="0" applyFont="1" applyFill="1"/>
    <xf numFmtId="0" fontId="273" fillId="71" borderId="0" xfId="0" applyNumberFormat="1" applyFont="1" applyFill="1" applyBorder="1" applyAlignment="1">
      <alignment horizontal="center" vertical="center"/>
    </xf>
    <xf numFmtId="0" fontId="261" fillId="0" borderId="0" xfId="0" applyFont="1" applyAlignment="1">
      <alignment horizontal="left"/>
    </xf>
    <xf numFmtId="3" fontId="264" fillId="0" borderId="0" xfId="0" applyNumberFormat="1" applyFont="1" applyAlignment="1">
      <alignment horizontal="center" vertical="center"/>
    </xf>
    <xf numFmtId="0" fontId="261" fillId="71" borderId="0" xfId="0" applyFont="1" applyFill="1" applyAlignment="1">
      <alignment horizontal="center"/>
    </xf>
    <xf numFmtId="9" fontId="260" fillId="0" borderId="0" xfId="1" applyFont="1" applyFill="1" applyAlignment="1">
      <alignment horizontal="left"/>
    </xf>
    <xf numFmtId="3" fontId="271" fillId="0" borderId="0" xfId="0" applyNumberFormat="1" applyFont="1" applyFill="1"/>
    <xf numFmtId="0" fontId="272" fillId="0" borderId="0" xfId="0" applyNumberFormat="1" applyFont="1" applyFill="1"/>
    <xf numFmtId="0" fontId="271" fillId="0" borderId="0" xfId="0" applyNumberFormat="1" applyFont="1" applyFill="1"/>
    <xf numFmtId="0" fontId="261" fillId="0" borderId="0" xfId="0" applyFont="1" applyFill="1" applyAlignment="1">
      <alignment horizontal="left"/>
    </xf>
    <xf numFmtId="9" fontId="271" fillId="0" borderId="0" xfId="1" applyFont="1" applyFill="1" applyBorder="1" applyAlignment="1">
      <alignment horizontal="center" vertical="center"/>
    </xf>
    <xf numFmtId="0" fontId="3" fillId="70" borderId="0" xfId="0" applyFont="1" applyFill="1"/>
    <xf numFmtId="0" fontId="261" fillId="0" borderId="58" xfId="0" applyFont="1" applyFill="1" applyBorder="1" applyAlignment="1">
      <alignment horizontal="center" vertical="center"/>
    </xf>
    <xf numFmtId="0" fontId="261" fillId="70" borderId="0" xfId="0" applyFont="1" applyFill="1" applyBorder="1"/>
    <xf numFmtId="0" fontId="260" fillId="0" borderId="0" xfId="0" applyFont="1" applyFill="1" applyAlignment="1">
      <alignment horizontal="right"/>
    </xf>
    <xf numFmtId="0" fontId="260" fillId="0" borderId="0" xfId="0" applyFont="1" applyFill="1" applyBorder="1" applyAlignment="1">
      <alignment horizontal="right"/>
    </xf>
    <xf numFmtId="3" fontId="274" fillId="71" borderId="0" xfId="0" applyNumberFormat="1" applyFont="1" applyFill="1" applyBorder="1" applyAlignment="1">
      <alignment horizontal="center"/>
    </xf>
    <xf numFmtId="0" fontId="260" fillId="0" borderId="0" xfId="0" applyFont="1" applyFill="1" applyAlignment="1">
      <alignment vertical="center"/>
    </xf>
    <xf numFmtId="17" fontId="61" fillId="0" borderId="0" xfId="0" applyNumberFormat="1" applyFont="1" applyFill="1" applyBorder="1" applyAlignment="1">
      <alignment horizontal="center" vertical="center"/>
    </xf>
    <xf numFmtId="17" fontId="61" fillId="0" borderId="0" xfId="0" quotePrefix="1" applyNumberFormat="1" applyFont="1" applyFill="1" applyBorder="1" applyAlignment="1">
      <alignment horizontal="center" vertical="center"/>
    </xf>
    <xf numFmtId="0" fontId="0" fillId="0" borderId="0" xfId="0" applyNumberFormat="1"/>
    <xf numFmtId="0" fontId="266" fillId="0" borderId="0" xfId="0" applyFont="1" applyFill="1" applyAlignment="1">
      <alignment horizontal="left" vertical="center" indent="2"/>
    </xf>
    <xf numFmtId="172" fontId="265" fillId="70" borderId="0" xfId="0" applyNumberFormat="1" applyFont="1" applyFill="1" applyBorder="1" applyAlignment="1">
      <alignment horizontal="center" vertical="center"/>
    </xf>
    <xf numFmtId="172" fontId="264" fillId="70" borderId="0" xfId="0" applyNumberFormat="1" applyFont="1" applyFill="1" applyBorder="1" applyAlignment="1">
      <alignment horizontal="center" vertical="center"/>
    </xf>
    <xf numFmtId="172" fontId="0" fillId="0" borderId="0" xfId="0" applyNumberFormat="1" applyFill="1" applyBorder="1"/>
    <xf numFmtId="3" fontId="0" fillId="0" borderId="0" xfId="0" applyNumberFormat="1" applyFill="1" applyBorder="1"/>
    <xf numFmtId="9" fontId="0" fillId="0" borderId="0" xfId="1" applyFont="1" applyBorder="1"/>
    <xf numFmtId="0" fontId="3" fillId="0" borderId="0" xfId="0" applyFont="1" applyFill="1" applyBorder="1" applyAlignment="1">
      <alignment horizontal="right"/>
    </xf>
    <xf numFmtId="9" fontId="3" fillId="0" borderId="0" xfId="1" applyFont="1" applyBorder="1"/>
    <xf numFmtId="260" fontId="275" fillId="0" borderId="0" xfId="0" applyNumberFormat="1" applyFont="1" applyFill="1" applyBorder="1" applyAlignment="1">
      <alignment horizontal="center" vertical="center"/>
    </xf>
    <xf numFmtId="3" fontId="264" fillId="71" borderId="0" xfId="0" applyNumberFormat="1" applyFont="1" applyFill="1" applyBorder="1" applyAlignment="1">
      <alignment horizontal="center" vertical="center"/>
    </xf>
    <xf numFmtId="3" fontId="261" fillId="0" borderId="0" xfId="0" applyNumberFormat="1" applyFont="1" applyFill="1" applyAlignment="1">
      <alignment horizontal="center"/>
    </xf>
    <xf numFmtId="3" fontId="261" fillId="70" borderId="0" xfId="0" applyNumberFormat="1" applyFont="1" applyFill="1" applyAlignment="1">
      <alignment horizontal="center"/>
    </xf>
    <xf numFmtId="9" fontId="260" fillId="0" borderId="0" xfId="1" applyFont="1" applyFill="1" applyAlignment="1">
      <alignment horizontal="center"/>
    </xf>
    <xf numFmtId="3" fontId="260" fillId="0" borderId="0" xfId="0" applyNumberFormat="1" applyFont="1" applyFill="1" applyAlignment="1">
      <alignment horizontal="center"/>
    </xf>
    <xf numFmtId="3" fontId="261" fillId="70" borderId="0" xfId="0" applyNumberFormat="1" applyFont="1" applyFill="1" applyBorder="1"/>
    <xf numFmtId="0" fontId="261" fillId="70" borderId="0" xfId="0" applyFont="1" applyFill="1" applyAlignment="1">
      <alignment wrapText="1"/>
    </xf>
    <xf numFmtId="3" fontId="260" fillId="0" borderId="0" xfId="0" applyNumberFormat="1" applyFont="1" applyFill="1" applyBorder="1" applyAlignment="1"/>
    <xf numFmtId="3" fontId="260" fillId="71" borderId="0" xfId="0" applyNumberFormat="1" applyFont="1" applyFill="1" applyBorder="1" applyAlignment="1">
      <alignment vertical="center"/>
    </xf>
    <xf numFmtId="3" fontId="260" fillId="0" borderId="0" xfId="0" applyNumberFormat="1" applyFont="1" applyAlignment="1"/>
    <xf numFmtId="0" fontId="270" fillId="71" borderId="0" xfId="0" applyFont="1" applyFill="1" applyAlignment="1">
      <alignment horizontal="right"/>
    </xf>
    <xf numFmtId="3" fontId="260" fillId="0" borderId="0" xfId="0" applyNumberFormat="1" applyFont="1" applyFill="1" applyAlignment="1"/>
    <xf numFmtId="3" fontId="274" fillId="0" borderId="0" xfId="0" applyNumberFormat="1" applyFont="1" applyFill="1" applyBorder="1" applyAlignment="1">
      <alignment horizontal="center"/>
    </xf>
    <xf numFmtId="3" fontId="272" fillId="70" borderId="0" xfId="0" applyNumberFormat="1" applyFont="1" applyFill="1" applyBorder="1" applyAlignment="1">
      <alignment horizontal="center" vertical="center"/>
    </xf>
    <xf numFmtId="3" fontId="271" fillId="0" borderId="0" xfId="0" applyNumberFormat="1" applyFont="1" applyFill="1" applyBorder="1" applyAlignment="1">
      <alignment horizontal="center" vertical="center"/>
    </xf>
    <xf numFmtId="3" fontId="272" fillId="0" borderId="0" xfId="0" applyNumberFormat="1" applyFont="1" applyFill="1" applyBorder="1" applyAlignment="1">
      <alignment horizontal="center" vertical="center"/>
    </xf>
    <xf numFmtId="3" fontId="272" fillId="0" borderId="0" xfId="0" applyNumberFormat="1" applyFont="1" applyFill="1" applyAlignment="1">
      <alignment horizontal="center"/>
    </xf>
    <xf numFmtId="3" fontId="272" fillId="70" borderId="0" xfId="0" applyNumberFormat="1" applyFont="1" applyFill="1" applyAlignment="1">
      <alignment horizontal="center"/>
    </xf>
    <xf numFmtId="3" fontId="0" fillId="71" borderId="0" xfId="0" applyNumberFormat="1" applyFill="1"/>
    <xf numFmtId="0" fontId="0" fillId="0" borderId="0" xfId="0" applyFont="1" applyFill="1"/>
    <xf numFmtId="0" fontId="6" fillId="0" borderId="0" xfId="2" applyAlignment="1">
      <alignment horizontal="left"/>
    </xf>
    <xf numFmtId="0" fontId="6" fillId="0" borderId="0" xfId="2"/>
    <xf numFmtId="0" fontId="5" fillId="0" borderId="0" xfId="0" applyFont="1" applyBorder="1" applyAlignment="1">
      <alignment horizontal="left" vertical="center" wrapText="1"/>
    </xf>
    <xf numFmtId="0" fontId="6" fillId="0" borderId="0" xfId="2" applyBorder="1" applyAlignment="1">
      <alignment horizontal="left"/>
    </xf>
    <xf numFmtId="0" fontId="262" fillId="68" borderId="0" xfId="0" applyFont="1" applyFill="1" applyBorder="1" applyAlignment="1">
      <alignment horizontal="left" vertical="center"/>
    </xf>
    <xf numFmtId="0" fontId="260" fillId="0" borderId="0" xfId="0" applyFont="1" applyAlignment="1">
      <alignment horizontal="left" vertical="center" wrapText="1"/>
    </xf>
    <xf numFmtId="3" fontId="260" fillId="0" borderId="0" xfId="0" applyNumberFormat="1" applyFont="1" applyFill="1" applyBorder="1" applyAlignment="1">
      <alignment vertical="center"/>
    </xf>
  </cellXfs>
  <cellStyles count="9376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.Warning" xfId="1958"/>
    <cellStyle name="??" xfId="1959"/>
    <cellStyle name="?? [0.00]_PERSONAL" xfId="1960"/>
    <cellStyle name="???? [0.00]_PERSONAL" xfId="1961"/>
    <cellStyle name="????_PERSONAL" xfId="1962"/>
    <cellStyle name="??_145000-145020 CAInv TradStck FinSale Cost-Recon" xfId="1963"/>
    <cellStyle name="\" xfId="1964"/>
    <cellStyle name="_%(SignOnly)" xfId="1965"/>
    <cellStyle name="_%(SignOnly)_Value of annual synergies " xfId="1966"/>
    <cellStyle name="_%(SignSpaceOnly)" xfId="1967"/>
    <cellStyle name="_%(SignSpaceOnly)_Value of annual synergies " xfId="1968"/>
    <cellStyle name="__20080514" xfId="1969"/>
    <cellStyle name="__20080514_Plik dla Piotra Plachy_PTK IFS_20090713" xfId="1970"/>
    <cellStyle name="__20080514_Plik dla Piotra Plachy_Y100_20090713" xfId="1971"/>
    <cellStyle name="__20080606" xfId="1972"/>
    <cellStyle name="__20080606_Plik dla Piotra Plachy_PTK IFS_20090713" xfId="1973"/>
    <cellStyle name="__20080606_Plik dla Piotra Plachy_Y100_20090713" xfId="1974"/>
    <cellStyle name="__20080610_PP" xfId="1975"/>
    <cellStyle name="__20080610_PP_Plik dla Piotra Plachy_PTK IFS_20090713" xfId="1976"/>
    <cellStyle name="__20080610_PP_Plik dla Piotra Plachy_Y100_20090713" xfId="1977"/>
    <cellStyle name="_100.8.1 Business plan outputs" xfId="1978"/>
    <cellStyle name="_17-stka_7" xfId="1979"/>
    <cellStyle name="_18-stka_7" xfId="1980"/>
    <cellStyle name="_2007-07-08 Caspar Mini Modelv52 (Basis for Bank Model latest fee overview)" xfId="1981"/>
    <cellStyle name="_20080702 1300 Raport TPSA PTK KPIs 2008 (MB)" xfId="1982"/>
    <cellStyle name="_20090206 REv TV" xfId="1983"/>
    <cellStyle name="_3Q06_new" xfId="1984"/>
    <cellStyle name="_actual" xfId="1985"/>
    <cellStyle name="_Analityka" xfId="1986"/>
    <cellStyle name="_ARPU_retail_wholesale" xfId="1987"/>
    <cellStyle name="_Balance Sheet 2007'11__12-12_values" xfId="1988"/>
    <cellStyle name="_Capex" xfId="1989"/>
    <cellStyle name="_Capex_1" xfId="1990"/>
    <cellStyle name="_CAPEX-060609_NB_decisions_v4_spliH1_H2 (2)" xfId="1991"/>
    <cellStyle name="_CDP multiples valuation 11.09.2008" xfId="1992"/>
    <cellStyle name="_Comma" xfId="1993"/>
    <cellStyle name="_Comma_Value of annual synergies " xfId="1994"/>
    <cellStyle name="_cost_drivers_PS" xfId="1995"/>
    <cellStyle name="_CPGA &amp; Churn" xfId="1996"/>
    <cellStyle name="_CPGA &amp; Churn_1" xfId="1997"/>
    <cellStyle name="_Currency" xfId="1998"/>
    <cellStyle name="_Currency_2007-07-08 Caspar Mini Modelv52 (Basis for Bank Model latest fee overview)" xfId="1999"/>
    <cellStyle name="_Currency_92_Inbev LBO Model" xfId="2000"/>
    <cellStyle name="_Currency_BC Europe LBO Shell June 26 2005" xfId="2001"/>
    <cellStyle name="_Currency_BC Partners Returns_18Feb2010" xfId="2002"/>
    <cellStyle name="_Currency_Consolidated Sales Data_v11" xfId="2003"/>
    <cellStyle name="_Currency_Copy of Fidji Financial Model - tdw - 19 September " xfId="2004"/>
    <cellStyle name="_Currency_CSEB LBO Shell v11.1-cs" xfId="2005"/>
    <cellStyle name="_Currency_CSEB Model CS v56.3" xfId="2006"/>
    <cellStyle name="_Currency_CSEB Model CS v57.0" xfId="2007"/>
    <cellStyle name="_Currency_LBO Model-Brenntag-15Feb10-V1" xfId="2008"/>
    <cellStyle name="_Currency_Mini Model_Celeb_02Sep10_V26-FA-Adj" xfId="2009"/>
    <cellStyle name="_Currency_Project Sevan mini model_01Feb2011" xfId="2010"/>
    <cellStyle name="_Currency_Value of annual synergies " xfId="2011"/>
    <cellStyle name="_Currency_Wholesale FA Op Model (2)" xfId="2012"/>
    <cellStyle name="_Currency0" xfId="2013"/>
    <cellStyle name="_Currency00" xfId="2014"/>
    <cellStyle name="_CurrencySpace" xfId="2015"/>
    <cellStyle name="_CurrencySpace_Mini Model_Celeb_02Sep10_V26-FA-Adj" xfId="2016"/>
    <cellStyle name="_CurrencySpace_Project Sevan mini model_01Feb2011" xfId="2017"/>
    <cellStyle name="_CurrencySpace_Value of annual synergies " xfId="2018"/>
    <cellStyle name="_CurrencySpace_Wholesale FA Op Model (2)" xfId="2019"/>
    <cellStyle name="_DB Domestic Actual" xfId="2020"/>
    <cellStyle name="_Digital &amp; MOUs" xfId="2021"/>
    <cellStyle name="_EAP_GESTIONALE MOBILE marzo_Amedeo" xfId="2022"/>
    <cellStyle name="_EBITDA" xfId="2023"/>
    <cellStyle name="_EBITDA_1" xfId="2024"/>
    <cellStyle name="_Effective tax rate 31.03.08" xfId="2025"/>
    <cellStyle name="_Euro" xfId="2026"/>
    <cellStyle name="_Euro_Value of annual synergies " xfId="2027"/>
    <cellStyle name="_Explain" xfId="2028"/>
    <cellStyle name="_Explicación Ppro 2007 vs proyección 2007" xfId="2029"/>
    <cellStyle name="_Explicación Proy 2007 vs Presupuesto 2008" xfId="2030"/>
    <cellStyle name="_ExternalCommunication CAPEX 4Q2009_propozycja zmiany zakresu" xfId="2031"/>
    <cellStyle name="_Financial PL Layout_values" xfId="2032"/>
    <cellStyle name="_Global Comps - Full Service - 12 Jan  2001" xfId="2033"/>
    <cellStyle name="_Global Comps - Full Service - 18 June 2001" xfId="2034"/>
    <cellStyle name="_Global Comps - Full Service - 20 June 2001" xfId="2035"/>
    <cellStyle name="_Heading" xfId="2036"/>
    <cellStyle name="_Heading_2007-07-08 Caspar Mini Modelv52 (Basis for Bank Model latest fee overview)" xfId="2037"/>
    <cellStyle name="_Heading_20101005 Full Model ED v44 post CC full covenants" xfId="2038"/>
    <cellStyle name="_Heading_92_Inbev LBO Model" xfId="2039"/>
    <cellStyle name="_Heading_BC Europe LBO Shell June 26 2005" xfId="2040"/>
    <cellStyle name="_Heading_BC Partners Returns_18Feb2010" xfId="2041"/>
    <cellStyle name="_Heading_Consolidated Sales Data_v11" xfId="2042"/>
    <cellStyle name="_Heading_Copy of Fidji Financial Model - tdw - 19 September " xfId="2043"/>
    <cellStyle name="_Heading_CSEB LBO Shell v11.1-cs" xfId="2044"/>
    <cellStyle name="_Heading_CSEB Model CS v56.3" xfId="2045"/>
    <cellStyle name="_Heading_CSEB Model CS v57.0" xfId="2046"/>
    <cellStyle name="_Heading_LBO Model-Brenntag-15Feb10-V1" xfId="2047"/>
    <cellStyle name="_Heading_Project Sevan mini model_01Feb2011" xfId="2048"/>
    <cellStyle name="_Heading_UoP adjustments updated (11-Aug)" xfId="2049"/>
    <cellStyle name="_Heading_Value of annual synergies " xfId="2050"/>
    <cellStyle name="_Highlight" xfId="2051"/>
    <cellStyle name="_Input" xfId="2052"/>
    <cellStyle name="_Input_20101005 Full Model ED v44 post CC full covenants" xfId="2053"/>
    <cellStyle name="_Kopia Telco market forecast 2008-2011 v12" xfId="2054"/>
    <cellStyle name="_Kopia Telco market forecast 2008-2011 v12_Plik dla Piotra Plachy_PTK IFS_20090713" xfId="2055"/>
    <cellStyle name="_Kopia Telco market forecast 2008-2011 v12_Plik dla Piotra Plachy_Y100_20090713" xfId="2056"/>
    <cellStyle name="_Malaysia(4GWM)-Dec" xfId="2057"/>
    <cellStyle name="_Malaysia(4GWM)-Dec (2)" xfId="2058"/>
    <cellStyle name="_market_2008_master_5" xfId="2059"/>
    <cellStyle name="_market_2008_MW2_PP" xfId="2060"/>
    <cellStyle name="_MCIT" xfId="2061"/>
    <cellStyle name="_Model 2005.09 " xfId="2062"/>
    <cellStyle name="_Multiple" xfId="2063"/>
    <cellStyle name="_Multiple_2007-07-08 Caspar Mini Modelv52 (Basis for Bank Model latest fee overview)" xfId="2064"/>
    <cellStyle name="_Multiple_Copy of Fidji Financial Model - tdw - 19 September " xfId="2065"/>
    <cellStyle name="_Multiple_CSEB LBO Shell v11.1-cs" xfId="2066"/>
    <cellStyle name="_Multiple_CSEB Model CS v56.3" xfId="2067"/>
    <cellStyle name="_Multiple_CSEB Model CS v57.0" xfId="2068"/>
    <cellStyle name="_Multiple_Value of annual synergies " xfId="2069"/>
    <cellStyle name="_Multiple_Wholesale FA Op Model (2)" xfId="2070"/>
    <cellStyle name="_MultipleSpace" xfId="2071"/>
    <cellStyle name="_MultipleSpace_Value of annual synergies " xfId="2072"/>
    <cellStyle name="_New WCOM" xfId="2073"/>
    <cellStyle name="_NewCo business case - base 2007-11-05" xfId="2074"/>
    <cellStyle name="_NewCo business case - base v4 4 2007-09-27" xfId="2075"/>
    <cellStyle name="_NewCo business case - base v7 0_WACC_11.5 2007-10-12" xfId="2076"/>
    <cellStyle name="_Noty finansowe_12_2001" xfId="2077"/>
    <cellStyle name="_Number" xfId="2078"/>
    <cellStyle name="_Number0" xfId="2079"/>
    <cellStyle name="_Number00" xfId="2080"/>
    <cellStyle name="_Operating Expenses" xfId="2081"/>
    <cellStyle name="_OPEX" xfId="2082"/>
    <cellStyle name="_OPEX_1" xfId="2083"/>
    <cellStyle name="_OrganicCashFlow_template" xfId="2084"/>
    <cellStyle name="_Past performance" xfId="2085"/>
    <cellStyle name="_Percent" xfId="2086"/>
    <cellStyle name="_PERSONAL" xfId="2087"/>
    <cellStyle name="_PERSONAL_1" xfId="2088"/>
    <cellStyle name="_PL Air Liquide V6 du 02-12-05" xfId="2089"/>
    <cellStyle name="_PL Air Liquide V6 du 02-12-05_EmiTel_Business Plan_05102010_final - for VDR v5" xfId="2090"/>
    <cellStyle name="_PL Air Liquide V6 du 02-12-05_EmiTel_Business Plan_05102010_final - for VDR v6" xfId="2091"/>
    <cellStyle name="_PL Air Liquide V6 du 02-12-05_MapingKosztówPWC" xfId="2092"/>
    <cellStyle name="_Plik dla Piotra Plachy_PTK IFS_20090409" xfId="2093"/>
    <cellStyle name="_Plik dla Piotra Plachy_PTK IFS_20090713" xfId="2094"/>
    <cellStyle name="_Plik dla Piotra Plachy_Y100_20090409" xfId="2095"/>
    <cellStyle name="_Plik dla Piotra Plachy_Y100_20090713" xfId="2096"/>
    <cellStyle name="_POPs &amp; Penetration" xfId="2097"/>
    <cellStyle name="_POPs &amp; Penetration_1" xfId="2098"/>
    <cellStyle name="_Portugal - wacc - 071112a" xfId="2099"/>
    <cellStyle name="_Project Katarina_01Mar2011_Multiples_v8" xfId="2100"/>
    <cellStyle name="_revenues" xfId="2101"/>
    <cellStyle name="_Revenues &amp; ARPU" xfId="2102"/>
    <cellStyle name="_Revenues &amp; ARPU_1" xfId="2103"/>
    <cellStyle name="_Revenues_Carat" xfId="2104"/>
    <cellStyle name="_Revised Comps Template" xfId="2105"/>
    <cellStyle name="_RowHead" xfId="2106"/>
    <cellStyle name="_SAPS" xfId="2107"/>
    <cellStyle name="_SAPS II kw 02 kons" xfId="2108"/>
    <cellStyle name="_SAQS I kw 02 kons" xfId="2109"/>
    <cellStyle name="_SAQS III kw 2002 kons" xfId="2110"/>
    <cellStyle name="_SARS IV kw 02 kons" xfId="2111"/>
    <cellStyle name="_SARS IV kw 02 kons kopia A" xfId="2112"/>
    <cellStyle name="_SARS_XII_2001 giełda" xfId="2113"/>
    <cellStyle name="_sort" xfId="2114"/>
    <cellStyle name="_SPP 2004 Past Performance" xfId="2115"/>
    <cellStyle name="_SPP 2004 TP - PKI (mass) extract_1" xfId="2116"/>
    <cellStyle name="_Średni ważony koszt kapitału_WACC_SSCBPO" xfId="2117"/>
    <cellStyle name="_środki trwałe XII 2001" xfId="2118"/>
    <cellStyle name="_SSP_POP_strategic_initiatives_20071108" xfId="2119"/>
    <cellStyle name="_SubHeading" xfId="2120"/>
    <cellStyle name="_SubHeading_UoP adjustments updated (11-Aug)" xfId="2121"/>
    <cellStyle name="_SubHeading_Value of annual synergies " xfId="2122"/>
    <cellStyle name="_Subscribers" xfId="2123"/>
    <cellStyle name="_Subscribers_1" xfId="2124"/>
    <cellStyle name="_SuperHead" xfId="2125"/>
    <cellStyle name="_SuperHead 10" xfId="2126"/>
    <cellStyle name="_SuperHead 11" xfId="2127"/>
    <cellStyle name="_SuperHead 12" xfId="2128"/>
    <cellStyle name="_SuperHead 13" xfId="2129"/>
    <cellStyle name="_SuperHead 2" xfId="2130"/>
    <cellStyle name="_SuperHead 3" xfId="2131"/>
    <cellStyle name="_SuperHead 4" xfId="2132"/>
    <cellStyle name="_SuperHead 5" xfId="2133"/>
    <cellStyle name="_SuperHead 6" xfId="2134"/>
    <cellStyle name="_SuperHead 7" xfId="2135"/>
    <cellStyle name="_SuperHead 8" xfId="2136"/>
    <cellStyle name="_SuperHead 9" xfId="2137"/>
    <cellStyle name="_SuperHead_20101005 Full Model ED v44 post CC full covenants" xfId="2138"/>
    <cellStyle name="_SuperHead_20101005 Full Model ED v44 post CC full covenants 10" xfId="2139"/>
    <cellStyle name="_SuperHead_20101005 Full Model ED v44 post CC full covenants 11" xfId="2140"/>
    <cellStyle name="_SuperHead_20101005 Full Model ED v44 post CC full covenants 12" xfId="2141"/>
    <cellStyle name="_SuperHead_20101005 Full Model ED v44 post CC full covenants 13" xfId="2142"/>
    <cellStyle name="_SuperHead_20101005 Full Model ED v44 post CC full covenants 2" xfId="2143"/>
    <cellStyle name="_SuperHead_20101005 Full Model ED v44 post CC full covenants 3" xfId="2144"/>
    <cellStyle name="_SuperHead_20101005 Full Model ED v44 post CC full covenants 4" xfId="2145"/>
    <cellStyle name="_SuperHead_20101005 Full Model ED v44 post CC full covenants 5" xfId="2146"/>
    <cellStyle name="_SuperHead_20101005 Full Model ED v44 post CC full covenants 6" xfId="2147"/>
    <cellStyle name="_SuperHead_20101005 Full Model ED v44 post CC full covenants 7" xfId="2148"/>
    <cellStyle name="_SuperHead_20101005 Full Model ED v44 post CC full covenants 8" xfId="2149"/>
    <cellStyle name="_SuperHead_20101005 Full Model ED v44 post CC full covenants 9" xfId="2150"/>
    <cellStyle name="_SuperHead_Mini Model_Celeb_02Sep10_V26-FA-Adj" xfId="2151"/>
    <cellStyle name="_SuperHead_Mini Model_Celeb_02Sep10_V26-FA-Adj 10" xfId="2152"/>
    <cellStyle name="_SuperHead_Mini Model_Celeb_02Sep10_V26-FA-Adj 11" xfId="2153"/>
    <cellStyle name="_SuperHead_Mini Model_Celeb_02Sep10_V26-FA-Adj 12" xfId="2154"/>
    <cellStyle name="_SuperHead_Mini Model_Celeb_02Sep10_V26-FA-Adj 13" xfId="2155"/>
    <cellStyle name="_SuperHead_Mini Model_Celeb_02Sep10_V26-FA-Adj 2" xfId="2156"/>
    <cellStyle name="_SuperHead_Mini Model_Celeb_02Sep10_V26-FA-Adj 3" xfId="2157"/>
    <cellStyle name="_SuperHead_Mini Model_Celeb_02Sep10_V26-FA-Adj 4" xfId="2158"/>
    <cellStyle name="_SuperHead_Mini Model_Celeb_02Sep10_V26-FA-Adj 5" xfId="2159"/>
    <cellStyle name="_SuperHead_Mini Model_Celeb_02Sep10_V26-FA-Adj 6" xfId="2160"/>
    <cellStyle name="_SuperHead_Mini Model_Celeb_02Sep10_V26-FA-Adj 7" xfId="2161"/>
    <cellStyle name="_SuperHead_Mini Model_Celeb_02Sep10_V26-FA-Adj 8" xfId="2162"/>
    <cellStyle name="_SuperHead_Mini Model_Celeb_02Sep10_V26-FA-Adj 9" xfId="2163"/>
    <cellStyle name="_Table" xfId="2164"/>
    <cellStyle name="_Table_Feuil1" xfId="2165"/>
    <cellStyle name="_Table_UoP adjustments updated (11-Aug)" xfId="2166"/>
    <cellStyle name="_Table_Value of annual synergies " xfId="2167"/>
    <cellStyle name="_TableHead" xfId="2168"/>
    <cellStyle name="_TableHead_Feuil1" xfId="2169"/>
    <cellStyle name="_TableHead_UoP adjustments updated (11-Aug)" xfId="2170"/>
    <cellStyle name="_TableRowHead" xfId="2171"/>
    <cellStyle name="_TableRowHead_UoP adjustments updated (11-Aug)" xfId="2172"/>
    <cellStyle name="_TableSuperHead" xfId="2173"/>
    <cellStyle name="_TableSuperHead_Mini Model_Celeb_02Sep10_V26-FA-Adj" xfId="2174"/>
    <cellStyle name="_TableSuperHead_UoP adjustments updated (11-Aug)" xfId="2175"/>
    <cellStyle name="_TableSuperHead_Wholesale FA Op Model (2)" xfId="2176"/>
    <cellStyle name="_Tel2000 BS 10.05" xfId="2177"/>
    <cellStyle name="_TelPod" xfId="2178"/>
    <cellStyle name="_TP Group Fluctuation Analysis 3Q 2010_values_sent to IR_v2" xfId="2179"/>
    <cellStyle name="_valsumfinal" xfId="2180"/>
    <cellStyle name="_Valuation_NIP_2008-08-28v3" xfId="2181"/>
    <cellStyle name="_VNTModellastestimates" xfId="2182"/>
    <cellStyle name="_wartości niematerialne i prawne XII 2001" xfId="2183"/>
    <cellStyle name="_Wykresy_RSC_1106" xfId="2184"/>
    <cellStyle name="_Wynik 2002r " xfId="2185"/>
    <cellStyle name="_znaczące transakcje" xfId="2186"/>
    <cellStyle name="¨_x000c_ LŒB" xfId="2187"/>
    <cellStyle name="+" xfId="2188"/>
    <cellStyle name="&lt;Default Style&gt;" xfId="2189"/>
    <cellStyle name="=C:\WINNT\SYSTEM32\COMMAND.COM" xfId="2190"/>
    <cellStyle name="=C:\WINNT\SYSTEM32\COMMAND.COM 2" xfId="2191"/>
    <cellStyle name="=C:\WINNT35\SYSTEM32\COMMAND.COM" xfId="2192"/>
    <cellStyle name="0,0_x000d__x000a_NA_x000d__x000a_" xfId="2193"/>
    <cellStyle name="000" xfId="2194"/>
    <cellStyle name="0000" xfId="2195"/>
    <cellStyle name="000000" xfId="2196"/>
    <cellStyle name="1,comma" xfId="2197"/>
    <cellStyle name="1996" xfId="2198"/>
    <cellStyle name="1996 2" xfId="2199"/>
    <cellStyle name="20 % - Accent1" xfId="2200"/>
    <cellStyle name="20 % - Accent2" xfId="2201"/>
    <cellStyle name="20 % - Accent3" xfId="2202"/>
    <cellStyle name="20 % - Accent4" xfId="2203"/>
    <cellStyle name="20 % - Accent5" xfId="2204"/>
    <cellStyle name="20 % - Accent6" xfId="2205"/>
    <cellStyle name="20% - Accent1" xfId="2206"/>
    <cellStyle name="20% - Accent1 2" xfId="2207"/>
    <cellStyle name="20% - Accent1 2 10" xfId="2208"/>
    <cellStyle name="20% - Accent1 2 11" xfId="2209"/>
    <cellStyle name="20% - Accent1 2 12" xfId="2210"/>
    <cellStyle name="20% - Accent1 2 13" xfId="2211"/>
    <cellStyle name="20% - Accent1 2 14" xfId="2212"/>
    <cellStyle name="20% - Accent1 2 15" xfId="2213"/>
    <cellStyle name="20% - Accent1 2 16" xfId="2214"/>
    <cellStyle name="20% - Accent1 2 2" xfId="2215"/>
    <cellStyle name="20% - Accent1 2 3" xfId="2216"/>
    <cellStyle name="20% - Accent1 2 4" xfId="2217"/>
    <cellStyle name="20% - Accent1 2 5" xfId="2218"/>
    <cellStyle name="20% - Accent1 2 6" xfId="2219"/>
    <cellStyle name="20% - Accent1 2 7" xfId="2220"/>
    <cellStyle name="20% - Accent1 2 8" xfId="2221"/>
    <cellStyle name="20% - Accent1 2 9" xfId="2222"/>
    <cellStyle name="20% - Accent1 3" xfId="2223"/>
    <cellStyle name="20% - Accent1 3 2" xfId="2224"/>
    <cellStyle name="20% - Accent1 4" xfId="2225"/>
    <cellStyle name="20% - Accent1 5" xfId="2226"/>
    <cellStyle name="20% - Accent1 6" xfId="2227"/>
    <cellStyle name="20% - Accent2" xfId="2228"/>
    <cellStyle name="20% - Accent2 2" xfId="2229"/>
    <cellStyle name="20% - Accent2 2 10" xfId="2230"/>
    <cellStyle name="20% - Accent2 2 11" xfId="2231"/>
    <cellStyle name="20% - Accent2 2 12" xfId="2232"/>
    <cellStyle name="20% - Accent2 2 13" xfId="2233"/>
    <cellStyle name="20% - Accent2 2 14" xfId="2234"/>
    <cellStyle name="20% - Accent2 2 15" xfId="2235"/>
    <cellStyle name="20% - Accent2 2 16" xfId="2236"/>
    <cellStyle name="20% - Accent2 2 2" xfId="2237"/>
    <cellStyle name="20% - Accent2 2 3" xfId="2238"/>
    <cellStyle name="20% - Accent2 2 4" xfId="2239"/>
    <cellStyle name="20% - Accent2 2 5" xfId="2240"/>
    <cellStyle name="20% - Accent2 2 6" xfId="2241"/>
    <cellStyle name="20% - Accent2 2 7" xfId="2242"/>
    <cellStyle name="20% - Accent2 2 8" xfId="2243"/>
    <cellStyle name="20% - Accent2 2 9" xfId="2244"/>
    <cellStyle name="20% - Accent2 3" xfId="2245"/>
    <cellStyle name="20% - Accent2 4" xfId="2246"/>
    <cellStyle name="20% - Accent2 5" xfId="2247"/>
    <cellStyle name="20% - Accent2 6" xfId="2248"/>
    <cellStyle name="20% - Accent3" xfId="2249"/>
    <cellStyle name="20% - Accent3 2" xfId="2250"/>
    <cellStyle name="20% - Accent3 2 10" xfId="2251"/>
    <cellStyle name="20% - Accent3 2 11" xfId="2252"/>
    <cellStyle name="20% - Accent3 2 12" xfId="2253"/>
    <cellStyle name="20% - Accent3 2 13" xfId="2254"/>
    <cellStyle name="20% - Accent3 2 14" xfId="2255"/>
    <cellStyle name="20% - Accent3 2 15" xfId="2256"/>
    <cellStyle name="20% - Accent3 2 2" xfId="2257"/>
    <cellStyle name="20% - Accent3 2 3" xfId="2258"/>
    <cellStyle name="20% - Accent3 2 4" xfId="2259"/>
    <cellStyle name="20% - Accent3 2 5" xfId="2260"/>
    <cellStyle name="20% - Accent3 2 6" xfId="2261"/>
    <cellStyle name="20% - Accent3 2 7" xfId="2262"/>
    <cellStyle name="20% - Accent3 2 8" xfId="2263"/>
    <cellStyle name="20% - Accent3 2 9" xfId="2264"/>
    <cellStyle name="20% - Accent3 3" xfId="2265"/>
    <cellStyle name="20% - Accent3 4" xfId="2266"/>
    <cellStyle name="20% - Accent3 5" xfId="2267"/>
    <cellStyle name="20% - Accent3 6" xfId="2268"/>
    <cellStyle name="20% - Accent4" xfId="2269"/>
    <cellStyle name="20% - Accent4 2" xfId="2270"/>
    <cellStyle name="20% - Accent4 2 10" xfId="2271"/>
    <cellStyle name="20% - Accent4 2 11" xfId="2272"/>
    <cellStyle name="20% - Accent4 2 12" xfId="2273"/>
    <cellStyle name="20% - Accent4 2 13" xfId="2274"/>
    <cellStyle name="20% - Accent4 2 14" xfId="2275"/>
    <cellStyle name="20% - Accent4 2 15" xfId="2276"/>
    <cellStyle name="20% - Accent4 2 16" xfId="2277"/>
    <cellStyle name="20% - Accent4 2 2" xfId="2278"/>
    <cellStyle name="20% - Accent4 2 3" xfId="2279"/>
    <cellStyle name="20% - Accent4 2 4" xfId="2280"/>
    <cellStyle name="20% - Accent4 2 5" xfId="2281"/>
    <cellStyle name="20% - Accent4 2 6" xfId="2282"/>
    <cellStyle name="20% - Accent4 2 7" xfId="2283"/>
    <cellStyle name="20% - Accent4 2 8" xfId="2284"/>
    <cellStyle name="20% - Accent4 2 9" xfId="2285"/>
    <cellStyle name="20% - Accent4 3" xfId="2286"/>
    <cellStyle name="20% - Accent4 3 2" xfId="2287"/>
    <cellStyle name="20% - Accent4 4" xfId="2288"/>
    <cellStyle name="20% - Accent4 5" xfId="2289"/>
    <cellStyle name="20% - Accent4 6" xfId="2290"/>
    <cellStyle name="20% - Accent5" xfId="2291"/>
    <cellStyle name="20% - Accent5 2" xfId="2292"/>
    <cellStyle name="20% - Accent5 2 10" xfId="2293"/>
    <cellStyle name="20% - Accent5 2 11" xfId="2294"/>
    <cellStyle name="20% - Accent5 2 12" xfId="2295"/>
    <cellStyle name="20% - Accent5 2 13" xfId="2296"/>
    <cellStyle name="20% - Accent5 2 14" xfId="2297"/>
    <cellStyle name="20% - Accent5 2 15" xfId="2298"/>
    <cellStyle name="20% - Accent5 2 16" xfId="2299"/>
    <cellStyle name="20% - Accent5 2 2" xfId="2300"/>
    <cellStyle name="20% - Accent5 2 3" xfId="2301"/>
    <cellStyle name="20% - Accent5 2 4" xfId="2302"/>
    <cellStyle name="20% - Accent5 2 5" xfId="2303"/>
    <cellStyle name="20% - Accent5 2 6" xfId="2304"/>
    <cellStyle name="20% - Accent5 2 7" xfId="2305"/>
    <cellStyle name="20% - Accent5 2 8" xfId="2306"/>
    <cellStyle name="20% - Accent5 2 9" xfId="2307"/>
    <cellStyle name="20% - Accent5 3" xfId="2308"/>
    <cellStyle name="20% - Accent5 4" xfId="2309"/>
    <cellStyle name="20% - Accent5 5" xfId="2310"/>
    <cellStyle name="20% - Accent5 6" xfId="2311"/>
    <cellStyle name="20% - Accent6" xfId="2312"/>
    <cellStyle name="20% - Accent6 2" xfId="2313"/>
    <cellStyle name="20% - Accent6 2 10" xfId="2314"/>
    <cellStyle name="20% - Accent6 2 11" xfId="2315"/>
    <cellStyle name="20% - Accent6 2 12" xfId="2316"/>
    <cellStyle name="20% - Accent6 2 13" xfId="2317"/>
    <cellStyle name="20% - Accent6 2 14" xfId="2318"/>
    <cellStyle name="20% - Accent6 2 15" xfId="2319"/>
    <cellStyle name="20% - Accent6 2 2" xfId="2320"/>
    <cellStyle name="20% - Accent6 2 3" xfId="2321"/>
    <cellStyle name="20% - Accent6 2 4" xfId="2322"/>
    <cellStyle name="20% - Accent6 2 5" xfId="2323"/>
    <cellStyle name="20% - Accent6 2 6" xfId="2324"/>
    <cellStyle name="20% - Accent6 2 7" xfId="2325"/>
    <cellStyle name="20% - Accent6 2 8" xfId="2326"/>
    <cellStyle name="20% - Accent6 2 9" xfId="2327"/>
    <cellStyle name="20% - Accent6 3" xfId="2328"/>
    <cellStyle name="20% - Accent6 4" xfId="2329"/>
    <cellStyle name="20% - Accent6 5" xfId="2330"/>
    <cellStyle name="20% - Accent6 6" xfId="2331"/>
    <cellStyle name="20% - akcent 1" xfId="2332"/>
    <cellStyle name="20% - akcent 1 10" xfId="2333"/>
    <cellStyle name="20% - akcent 1 11" xfId="2334"/>
    <cellStyle name="20% - akcent 1 2" xfId="2335"/>
    <cellStyle name="20% - akcent 1 2 2" xfId="2336"/>
    <cellStyle name="20% - akcent 1 2 3" xfId="2337"/>
    <cellStyle name="20% - akcent 1 3" xfId="2338"/>
    <cellStyle name="20% - akcent 1 3 2" xfId="2339"/>
    <cellStyle name="20% - akcent 1 3 3" xfId="2340"/>
    <cellStyle name="20% - akcent 1 4" xfId="2341"/>
    <cellStyle name="20% - akcent 1 4 2" xfId="2342"/>
    <cellStyle name="20% - akcent 1 4 3" xfId="2343"/>
    <cellStyle name="20% - akcent 1 5" xfId="2344"/>
    <cellStyle name="20% - akcent 1 5 2" xfId="2345"/>
    <cellStyle name="20% - akcent 1 5 3" xfId="2346"/>
    <cellStyle name="20% - akcent 1 6" xfId="2347"/>
    <cellStyle name="20% - akcent 1 7" xfId="2348"/>
    <cellStyle name="20% - akcent 1 8" xfId="2349"/>
    <cellStyle name="20% - akcent 1 9" xfId="2350"/>
    <cellStyle name="20% - akcent 2" xfId="2351"/>
    <cellStyle name="20% - akcent 2 10" xfId="2352"/>
    <cellStyle name="20% - akcent 2 11" xfId="2353"/>
    <cellStyle name="20% - akcent 2 2" xfId="2354"/>
    <cellStyle name="20% - akcent 2 2 2" xfId="2355"/>
    <cellStyle name="20% - akcent 2 2 3" xfId="2356"/>
    <cellStyle name="20% - akcent 2 3" xfId="2357"/>
    <cellStyle name="20% - akcent 2 3 2" xfId="2358"/>
    <cellStyle name="20% - akcent 2 3 3" xfId="2359"/>
    <cellStyle name="20% - akcent 2 4" xfId="2360"/>
    <cellStyle name="20% - akcent 2 4 2" xfId="2361"/>
    <cellStyle name="20% - akcent 2 4 3" xfId="2362"/>
    <cellStyle name="20% - akcent 2 5" xfId="2363"/>
    <cellStyle name="20% - akcent 2 5 2" xfId="2364"/>
    <cellStyle name="20% - akcent 2 5 3" xfId="2365"/>
    <cellStyle name="20% - akcent 2 6" xfId="2366"/>
    <cellStyle name="20% - akcent 2 7" xfId="2367"/>
    <cellStyle name="20% - akcent 2 8" xfId="2368"/>
    <cellStyle name="20% - akcent 2 9" xfId="2369"/>
    <cellStyle name="20% - akcent 3" xfId="2370"/>
    <cellStyle name="20% - akcent 3 10" xfId="2371"/>
    <cellStyle name="20% - akcent 3 11" xfId="2372"/>
    <cellStyle name="20% - akcent 3 2" xfId="2373"/>
    <cellStyle name="20% - akcent 3 2 2" xfId="2374"/>
    <cellStyle name="20% - akcent 3 2 3" xfId="2375"/>
    <cellStyle name="20% - akcent 3 3" xfId="2376"/>
    <cellStyle name="20% - akcent 3 3 2" xfId="2377"/>
    <cellStyle name="20% - akcent 3 3 3" xfId="2378"/>
    <cellStyle name="20% - akcent 3 4" xfId="2379"/>
    <cellStyle name="20% - akcent 3 4 2" xfId="2380"/>
    <cellStyle name="20% - akcent 3 4 3" xfId="2381"/>
    <cellStyle name="20% - akcent 3 5" xfId="2382"/>
    <cellStyle name="20% - akcent 3 5 2" xfId="2383"/>
    <cellStyle name="20% - akcent 3 5 3" xfId="2384"/>
    <cellStyle name="20% - akcent 3 6" xfId="2385"/>
    <cellStyle name="20% - akcent 3 7" xfId="2386"/>
    <cellStyle name="20% - akcent 3 8" xfId="2387"/>
    <cellStyle name="20% - akcent 3 9" xfId="2388"/>
    <cellStyle name="20% - akcent 4" xfId="2389"/>
    <cellStyle name="20% - akcent 4 10" xfId="2390"/>
    <cellStyle name="20% - akcent 4 11" xfId="2391"/>
    <cellStyle name="20% - akcent 4 2" xfId="2392"/>
    <cellStyle name="20% - akcent 4 2 2" xfId="2393"/>
    <cellStyle name="20% - akcent 4 2 3" xfId="2394"/>
    <cellStyle name="20% - akcent 4 3" xfId="2395"/>
    <cellStyle name="20% - akcent 4 3 2" xfId="2396"/>
    <cellStyle name="20% - akcent 4 3 3" xfId="2397"/>
    <cellStyle name="20% - akcent 4 4" xfId="2398"/>
    <cellStyle name="20% - akcent 4 4 2" xfId="2399"/>
    <cellStyle name="20% - akcent 4 4 3" xfId="2400"/>
    <cellStyle name="20% - akcent 4 5" xfId="2401"/>
    <cellStyle name="20% - akcent 4 5 2" xfId="2402"/>
    <cellStyle name="20% - akcent 4 5 3" xfId="2403"/>
    <cellStyle name="20% - akcent 4 6" xfId="2404"/>
    <cellStyle name="20% - akcent 4 7" xfId="2405"/>
    <cellStyle name="20% - akcent 4 8" xfId="2406"/>
    <cellStyle name="20% - akcent 4 9" xfId="2407"/>
    <cellStyle name="20% - akcent 5" xfId="2408"/>
    <cellStyle name="20% - akcent 5 10" xfId="2409"/>
    <cellStyle name="20% - akcent 5 11" xfId="2410"/>
    <cellStyle name="20% - akcent 5 2" xfId="2411"/>
    <cellStyle name="20% - akcent 5 2 2" xfId="2412"/>
    <cellStyle name="20% - akcent 5 2 3" xfId="2413"/>
    <cellStyle name="20% - akcent 5 3" xfId="2414"/>
    <cellStyle name="20% - akcent 5 3 2" xfId="2415"/>
    <cellStyle name="20% - akcent 5 3 3" xfId="2416"/>
    <cellStyle name="20% - akcent 5 4" xfId="2417"/>
    <cellStyle name="20% - akcent 5 4 2" xfId="2418"/>
    <cellStyle name="20% - akcent 5 4 3" xfId="2419"/>
    <cellStyle name="20% - akcent 5 5" xfId="2420"/>
    <cellStyle name="20% - akcent 5 5 2" xfId="2421"/>
    <cellStyle name="20% - akcent 5 5 3" xfId="2422"/>
    <cellStyle name="20% - akcent 5 6" xfId="2423"/>
    <cellStyle name="20% - akcent 5 7" xfId="2424"/>
    <cellStyle name="20% - akcent 5 8" xfId="2425"/>
    <cellStyle name="20% - akcent 5 9" xfId="2426"/>
    <cellStyle name="20% - akcent 6" xfId="2427"/>
    <cellStyle name="20% - akcent 6 10" xfId="2428"/>
    <cellStyle name="20% - akcent 6 11" xfId="2429"/>
    <cellStyle name="20% - akcent 6 2" xfId="2430"/>
    <cellStyle name="20% - akcent 6 2 2" xfId="2431"/>
    <cellStyle name="20% - akcent 6 2 3" xfId="2432"/>
    <cellStyle name="20% - akcent 6 3" xfId="2433"/>
    <cellStyle name="20% - akcent 6 3 2" xfId="2434"/>
    <cellStyle name="20% - akcent 6 3 3" xfId="2435"/>
    <cellStyle name="20% - akcent 6 4" xfId="2436"/>
    <cellStyle name="20% - akcent 6 4 2" xfId="2437"/>
    <cellStyle name="20% - akcent 6 4 3" xfId="2438"/>
    <cellStyle name="20% - akcent 6 5" xfId="2439"/>
    <cellStyle name="20% - akcent 6 5 2" xfId="2440"/>
    <cellStyle name="20% - akcent 6 5 3" xfId="2441"/>
    <cellStyle name="20% - akcent 6 6" xfId="2442"/>
    <cellStyle name="20% - akcent 6 7" xfId="2443"/>
    <cellStyle name="20% - akcent 6 8" xfId="2444"/>
    <cellStyle name="20% - akcent 6 9" xfId="2445"/>
    <cellStyle name="20% - Énfasis1 10" xfId="2446"/>
    <cellStyle name="20% - Énfasis1 11" xfId="2447"/>
    <cellStyle name="20% - Énfasis1 12" xfId="2448"/>
    <cellStyle name="20% - Énfasis1 13" xfId="2449"/>
    <cellStyle name="20% - Énfasis1 14" xfId="2450"/>
    <cellStyle name="20% - Énfasis1 15" xfId="2451"/>
    <cellStyle name="20% - Énfasis1 16" xfId="2452"/>
    <cellStyle name="20% - Énfasis1 2" xfId="2453"/>
    <cellStyle name="20% - Énfasis1 2 10" xfId="2454"/>
    <cellStyle name="20% - Énfasis1 2 11" xfId="2455"/>
    <cellStyle name="20% - Énfasis1 2 12" xfId="2456"/>
    <cellStyle name="20% - Énfasis1 2 13" xfId="2457"/>
    <cellStyle name="20% - Énfasis1 2 14" xfId="2458"/>
    <cellStyle name="20% - Énfasis1 2 2" xfId="2459"/>
    <cellStyle name="20% - Énfasis1 2 3" xfId="2460"/>
    <cellStyle name="20% - Énfasis1 2 4" xfId="2461"/>
    <cellStyle name="20% - Énfasis1 2 5" xfId="2462"/>
    <cellStyle name="20% - Énfasis1 2 6" xfId="2463"/>
    <cellStyle name="20% - Énfasis1 2 7" xfId="2464"/>
    <cellStyle name="20% - Énfasis1 2 8" xfId="2465"/>
    <cellStyle name="20% - Énfasis1 2 9" xfId="2466"/>
    <cellStyle name="20% - Énfasis1 3" xfId="2467"/>
    <cellStyle name="20% - Énfasis1 3 10" xfId="2468"/>
    <cellStyle name="20% - Énfasis1 3 11" xfId="2469"/>
    <cellStyle name="20% - Énfasis1 3 12" xfId="2470"/>
    <cellStyle name="20% - Énfasis1 3 13" xfId="2471"/>
    <cellStyle name="20% - Énfasis1 3 14" xfId="2472"/>
    <cellStyle name="20% - Énfasis1 3 2" xfId="2473"/>
    <cellStyle name="20% - Énfasis1 3 3" xfId="2474"/>
    <cellStyle name="20% - Énfasis1 3 4" xfId="2475"/>
    <cellStyle name="20% - Énfasis1 3 5" xfId="2476"/>
    <cellStyle name="20% - Énfasis1 3 6" xfId="2477"/>
    <cellStyle name="20% - Énfasis1 3 7" xfId="2478"/>
    <cellStyle name="20% - Énfasis1 3 8" xfId="2479"/>
    <cellStyle name="20% - Énfasis1 3 9" xfId="2480"/>
    <cellStyle name="20% - Énfasis1 4" xfId="2481"/>
    <cellStyle name="20% - Énfasis1 4 10" xfId="2482"/>
    <cellStyle name="20% - Énfasis1 4 11" xfId="2483"/>
    <cellStyle name="20% - Énfasis1 4 12" xfId="2484"/>
    <cellStyle name="20% - Énfasis1 4 13" xfId="2485"/>
    <cellStyle name="20% - Énfasis1 4 14" xfId="2486"/>
    <cellStyle name="20% - Énfasis1 4 2" xfId="2487"/>
    <cellStyle name="20% - Énfasis1 4 3" xfId="2488"/>
    <cellStyle name="20% - Énfasis1 4 4" xfId="2489"/>
    <cellStyle name="20% - Énfasis1 4 5" xfId="2490"/>
    <cellStyle name="20% - Énfasis1 4 6" xfId="2491"/>
    <cellStyle name="20% - Énfasis1 4 7" xfId="2492"/>
    <cellStyle name="20% - Énfasis1 4 8" xfId="2493"/>
    <cellStyle name="20% - Énfasis1 4 9" xfId="2494"/>
    <cellStyle name="20% - Énfasis1 5" xfId="2495"/>
    <cellStyle name="20% - Énfasis1 5 10" xfId="2496"/>
    <cellStyle name="20% - Énfasis1 5 11" xfId="2497"/>
    <cellStyle name="20% - Énfasis1 5 12" xfId="2498"/>
    <cellStyle name="20% - Énfasis1 5 13" xfId="2499"/>
    <cellStyle name="20% - Énfasis1 5 14" xfId="2500"/>
    <cellStyle name="20% - Énfasis1 5 2" xfId="2501"/>
    <cellStyle name="20% - Énfasis1 5 3" xfId="2502"/>
    <cellStyle name="20% - Énfasis1 5 4" xfId="2503"/>
    <cellStyle name="20% - Énfasis1 5 5" xfId="2504"/>
    <cellStyle name="20% - Énfasis1 5 6" xfId="2505"/>
    <cellStyle name="20% - Énfasis1 5 7" xfId="2506"/>
    <cellStyle name="20% - Énfasis1 5 8" xfId="2507"/>
    <cellStyle name="20% - Énfasis1 5 9" xfId="2508"/>
    <cellStyle name="20% - Énfasis1 6" xfId="2509"/>
    <cellStyle name="20% - Énfasis1 7" xfId="2510"/>
    <cellStyle name="20% - Énfasis1 8" xfId="2511"/>
    <cellStyle name="20% - Énfasis1 9" xfId="2512"/>
    <cellStyle name="20% - Énfasis2 10" xfId="2513"/>
    <cellStyle name="20% - Énfasis2 11" xfId="2514"/>
    <cellStyle name="20% - Énfasis2 12" xfId="2515"/>
    <cellStyle name="20% - Énfasis2 13" xfId="2516"/>
    <cellStyle name="20% - Énfasis2 14" xfId="2517"/>
    <cellStyle name="20% - Énfasis2 15" xfId="2518"/>
    <cellStyle name="20% - Énfasis2 16" xfId="2519"/>
    <cellStyle name="20% - Énfasis2 2" xfId="2520"/>
    <cellStyle name="20% - Énfasis2 2 10" xfId="2521"/>
    <cellStyle name="20% - Énfasis2 2 11" xfId="2522"/>
    <cellStyle name="20% - Énfasis2 2 12" xfId="2523"/>
    <cellStyle name="20% - Énfasis2 2 13" xfId="2524"/>
    <cellStyle name="20% - Énfasis2 2 14" xfId="2525"/>
    <cellStyle name="20% - Énfasis2 2 2" xfId="2526"/>
    <cellStyle name="20% - Énfasis2 2 3" xfId="2527"/>
    <cellStyle name="20% - Énfasis2 2 4" xfId="2528"/>
    <cellStyle name="20% - Énfasis2 2 5" xfId="2529"/>
    <cellStyle name="20% - Énfasis2 2 6" xfId="2530"/>
    <cellStyle name="20% - Énfasis2 2 7" xfId="2531"/>
    <cellStyle name="20% - Énfasis2 2 8" xfId="2532"/>
    <cellStyle name="20% - Énfasis2 2 9" xfId="2533"/>
    <cellStyle name="20% - Énfasis2 3" xfId="2534"/>
    <cellStyle name="20% - Énfasis2 3 10" xfId="2535"/>
    <cellStyle name="20% - Énfasis2 3 11" xfId="2536"/>
    <cellStyle name="20% - Énfasis2 3 12" xfId="2537"/>
    <cellStyle name="20% - Énfasis2 3 13" xfId="2538"/>
    <cellStyle name="20% - Énfasis2 3 14" xfId="2539"/>
    <cellStyle name="20% - Énfasis2 3 2" xfId="2540"/>
    <cellStyle name="20% - Énfasis2 3 3" xfId="2541"/>
    <cellStyle name="20% - Énfasis2 3 4" xfId="2542"/>
    <cellStyle name="20% - Énfasis2 3 5" xfId="2543"/>
    <cellStyle name="20% - Énfasis2 3 6" xfId="2544"/>
    <cellStyle name="20% - Énfasis2 3 7" xfId="2545"/>
    <cellStyle name="20% - Énfasis2 3 8" xfId="2546"/>
    <cellStyle name="20% - Énfasis2 3 9" xfId="2547"/>
    <cellStyle name="20% - Énfasis2 4" xfId="2548"/>
    <cellStyle name="20% - Énfasis2 4 10" xfId="2549"/>
    <cellStyle name="20% - Énfasis2 4 11" xfId="2550"/>
    <cellStyle name="20% - Énfasis2 4 12" xfId="2551"/>
    <cellStyle name="20% - Énfasis2 4 13" xfId="2552"/>
    <cellStyle name="20% - Énfasis2 4 14" xfId="2553"/>
    <cellStyle name="20% - Énfasis2 4 2" xfId="2554"/>
    <cellStyle name="20% - Énfasis2 4 3" xfId="2555"/>
    <cellStyle name="20% - Énfasis2 4 4" xfId="2556"/>
    <cellStyle name="20% - Énfasis2 4 5" xfId="2557"/>
    <cellStyle name="20% - Énfasis2 4 6" xfId="2558"/>
    <cellStyle name="20% - Énfasis2 4 7" xfId="2559"/>
    <cellStyle name="20% - Énfasis2 4 8" xfId="2560"/>
    <cellStyle name="20% - Énfasis2 4 9" xfId="2561"/>
    <cellStyle name="20% - Énfasis2 5" xfId="2562"/>
    <cellStyle name="20% - Énfasis2 5 10" xfId="2563"/>
    <cellStyle name="20% - Énfasis2 5 11" xfId="2564"/>
    <cellStyle name="20% - Énfasis2 5 12" xfId="2565"/>
    <cellStyle name="20% - Énfasis2 5 13" xfId="2566"/>
    <cellStyle name="20% - Énfasis2 5 14" xfId="2567"/>
    <cellStyle name="20% - Énfasis2 5 2" xfId="2568"/>
    <cellStyle name="20% - Énfasis2 5 3" xfId="2569"/>
    <cellStyle name="20% - Énfasis2 5 4" xfId="2570"/>
    <cellStyle name="20% - Énfasis2 5 5" xfId="2571"/>
    <cellStyle name="20% - Énfasis2 5 6" xfId="2572"/>
    <cellStyle name="20% - Énfasis2 5 7" xfId="2573"/>
    <cellStyle name="20% - Énfasis2 5 8" xfId="2574"/>
    <cellStyle name="20% - Énfasis2 5 9" xfId="2575"/>
    <cellStyle name="20% - Énfasis2 6" xfId="2576"/>
    <cellStyle name="20% - Énfasis2 7" xfId="2577"/>
    <cellStyle name="20% - Énfasis2 8" xfId="2578"/>
    <cellStyle name="20% - Énfasis2 9" xfId="2579"/>
    <cellStyle name="20% - Énfasis3 10" xfId="2580"/>
    <cellStyle name="20% - Énfasis3 11" xfId="2581"/>
    <cellStyle name="20% - Énfasis3 12" xfId="2582"/>
    <cellStyle name="20% - Énfasis3 13" xfId="2583"/>
    <cellStyle name="20% - Énfasis3 14" xfId="2584"/>
    <cellStyle name="20% - Énfasis3 15" xfId="2585"/>
    <cellStyle name="20% - Énfasis3 16" xfId="2586"/>
    <cellStyle name="20% - Énfasis3 2" xfId="2587"/>
    <cellStyle name="20% - Énfasis3 2 10" xfId="2588"/>
    <cellStyle name="20% - Énfasis3 2 11" xfId="2589"/>
    <cellStyle name="20% - Énfasis3 2 12" xfId="2590"/>
    <cellStyle name="20% - Énfasis3 2 13" xfId="2591"/>
    <cellStyle name="20% - Énfasis3 2 14" xfId="2592"/>
    <cellStyle name="20% - Énfasis3 2 2" xfId="2593"/>
    <cellStyle name="20% - Énfasis3 2 3" xfId="2594"/>
    <cellStyle name="20% - Énfasis3 2 4" xfId="2595"/>
    <cellStyle name="20% - Énfasis3 2 5" xfId="2596"/>
    <cellStyle name="20% - Énfasis3 2 6" xfId="2597"/>
    <cellStyle name="20% - Énfasis3 2 7" xfId="2598"/>
    <cellStyle name="20% - Énfasis3 2 8" xfId="2599"/>
    <cellStyle name="20% - Énfasis3 2 9" xfId="2600"/>
    <cellStyle name="20% - Énfasis3 3" xfId="2601"/>
    <cellStyle name="20% - Énfasis3 3 10" xfId="2602"/>
    <cellStyle name="20% - Énfasis3 3 11" xfId="2603"/>
    <cellStyle name="20% - Énfasis3 3 12" xfId="2604"/>
    <cellStyle name="20% - Énfasis3 3 13" xfId="2605"/>
    <cellStyle name="20% - Énfasis3 3 14" xfId="2606"/>
    <cellStyle name="20% - Énfasis3 3 2" xfId="2607"/>
    <cellStyle name="20% - Énfasis3 3 3" xfId="2608"/>
    <cellStyle name="20% - Énfasis3 3 4" xfId="2609"/>
    <cellStyle name="20% - Énfasis3 3 5" xfId="2610"/>
    <cellStyle name="20% - Énfasis3 3 6" xfId="2611"/>
    <cellStyle name="20% - Énfasis3 3 7" xfId="2612"/>
    <cellStyle name="20% - Énfasis3 3 8" xfId="2613"/>
    <cellStyle name="20% - Énfasis3 3 9" xfId="2614"/>
    <cellStyle name="20% - Énfasis3 4" xfId="2615"/>
    <cellStyle name="20% - Énfasis3 4 10" xfId="2616"/>
    <cellStyle name="20% - Énfasis3 4 11" xfId="2617"/>
    <cellStyle name="20% - Énfasis3 4 12" xfId="2618"/>
    <cellStyle name="20% - Énfasis3 4 13" xfId="2619"/>
    <cellStyle name="20% - Énfasis3 4 14" xfId="2620"/>
    <cellStyle name="20% - Énfasis3 4 2" xfId="2621"/>
    <cellStyle name="20% - Énfasis3 4 3" xfId="2622"/>
    <cellStyle name="20% - Énfasis3 4 4" xfId="2623"/>
    <cellStyle name="20% - Énfasis3 4 5" xfId="2624"/>
    <cellStyle name="20% - Énfasis3 4 6" xfId="2625"/>
    <cellStyle name="20% - Énfasis3 4 7" xfId="2626"/>
    <cellStyle name="20% - Énfasis3 4 8" xfId="2627"/>
    <cellStyle name="20% - Énfasis3 4 9" xfId="2628"/>
    <cellStyle name="20% - Énfasis3 5" xfId="2629"/>
    <cellStyle name="20% - Énfasis3 5 10" xfId="2630"/>
    <cellStyle name="20% - Énfasis3 5 11" xfId="2631"/>
    <cellStyle name="20% - Énfasis3 5 12" xfId="2632"/>
    <cellStyle name="20% - Énfasis3 5 13" xfId="2633"/>
    <cellStyle name="20% - Énfasis3 5 14" xfId="2634"/>
    <cellStyle name="20% - Énfasis3 5 2" xfId="2635"/>
    <cellStyle name="20% - Énfasis3 5 3" xfId="2636"/>
    <cellStyle name="20% - Énfasis3 5 4" xfId="2637"/>
    <cellStyle name="20% - Énfasis3 5 5" xfId="2638"/>
    <cellStyle name="20% - Énfasis3 5 6" xfId="2639"/>
    <cellStyle name="20% - Énfasis3 5 7" xfId="2640"/>
    <cellStyle name="20% - Énfasis3 5 8" xfId="2641"/>
    <cellStyle name="20% - Énfasis3 5 9" xfId="2642"/>
    <cellStyle name="20% - Énfasis3 6" xfId="2643"/>
    <cellStyle name="20% - Énfasis3 7" xfId="2644"/>
    <cellStyle name="20% - Énfasis3 8" xfId="2645"/>
    <cellStyle name="20% - Énfasis3 9" xfId="2646"/>
    <cellStyle name="20% - Énfasis4 10" xfId="2647"/>
    <cellStyle name="20% - Énfasis4 11" xfId="2648"/>
    <cellStyle name="20% - Énfasis4 12" xfId="2649"/>
    <cellStyle name="20% - Énfasis4 13" xfId="2650"/>
    <cellStyle name="20% - Énfasis4 14" xfId="2651"/>
    <cellStyle name="20% - Énfasis4 15" xfId="2652"/>
    <cellStyle name="20% - Énfasis4 16" xfId="2653"/>
    <cellStyle name="20% - Énfasis4 2" xfId="2654"/>
    <cellStyle name="20% - Énfasis4 2 10" xfId="2655"/>
    <cellStyle name="20% - Énfasis4 2 11" xfId="2656"/>
    <cellStyle name="20% - Énfasis4 2 12" xfId="2657"/>
    <cellStyle name="20% - Énfasis4 2 13" xfId="2658"/>
    <cellStyle name="20% - Énfasis4 2 14" xfId="2659"/>
    <cellStyle name="20% - Énfasis4 2 2" xfId="2660"/>
    <cellStyle name="20% - Énfasis4 2 3" xfId="2661"/>
    <cellStyle name="20% - Énfasis4 2 4" xfId="2662"/>
    <cellStyle name="20% - Énfasis4 2 5" xfId="2663"/>
    <cellStyle name="20% - Énfasis4 2 6" xfId="2664"/>
    <cellStyle name="20% - Énfasis4 2 7" xfId="2665"/>
    <cellStyle name="20% - Énfasis4 2 8" xfId="2666"/>
    <cellStyle name="20% - Énfasis4 2 9" xfId="2667"/>
    <cellStyle name="20% - Énfasis4 3" xfId="2668"/>
    <cellStyle name="20% - Énfasis4 3 10" xfId="2669"/>
    <cellStyle name="20% - Énfasis4 3 11" xfId="2670"/>
    <cellStyle name="20% - Énfasis4 3 12" xfId="2671"/>
    <cellStyle name="20% - Énfasis4 3 13" xfId="2672"/>
    <cellStyle name="20% - Énfasis4 3 14" xfId="2673"/>
    <cellStyle name="20% - Énfasis4 3 2" xfId="2674"/>
    <cellStyle name="20% - Énfasis4 3 3" xfId="2675"/>
    <cellStyle name="20% - Énfasis4 3 4" xfId="2676"/>
    <cellStyle name="20% - Énfasis4 3 5" xfId="2677"/>
    <cellStyle name="20% - Énfasis4 3 6" xfId="2678"/>
    <cellStyle name="20% - Énfasis4 3 7" xfId="2679"/>
    <cellStyle name="20% - Énfasis4 3 8" xfId="2680"/>
    <cellStyle name="20% - Énfasis4 3 9" xfId="2681"/>
    <cellStyle name="20% - Énfasis4 4" xfId="2682"/>
    <cellStyle name="20% - Énfasis4 4 10" xfId="2683"/>
    <cellStyle name="20% - Énfasis4 4 11" xfId="2684"/>
    <cellStyle name="20% - Énfasis4 4 12" xfId="2685"/>
    <cellStyle name="20% - Énfasis4 4 13" xfId="2686"/>
    <cellStyle name="20% - Énfasis4 4 14" xfId="2687"/>
    <cellStyle name="20% - Énfasis4 4 2" xfId="2688"/>
    <cellStyle name="20% - Énfasis4 4 3" xfId="2689"/>
    <cellStyle name="20% - Énfasis4 4 4" xfId="2690"/>
    <cellStyle name="20% - Énfasis4 4 5" xfId="2691"/>
    <cellStyle name="20% - Énfasis4 4 6" xfId="2692"/>
    <cellStyle name="20% - Énfasis4 4 7" xfId="2693"/>
    <cellStyle name="20% - Énfasis4 4 8" xfId="2694"/>
    <cellStyle name="20% - Énfasis4 4 9" xfId="2695"/>
    <cellStyle name="20% - Énfasis4 5" xfId="2696"/>
    <cellStyle name="20% - Énfasis4 5 10" xfId="2697"/>
    <cellStyle name="20% - Énfasis4 5 11" xfId="2698"/>
    <cellStyle name="20% - Énfasis4 5 12" xfId="2699"/>
    <cellStyle name="20% - Énfasis4 5 13" xfId="2700"/>
    <cellStyle name="20% - Énfasis4 5 14" xfId="2701"/>
    <cellStyle name="20% - Énfasis4 5 2" xfId="2702"/>
    <cellStyle name="20% - Énfasis4 5 3" xfId="2703"/>
    <cellStyle name="20% - Énfasis4 5 4" xfId="2704"/>
    <cellStyle name="20% - Énfasis4 5 5" xfId="2705"/>
    <cellStyle name="20% - Énfasis4 5 6" xfId="2706"/>
    <cellStyle name="20% - Énfasis4 5 7" xfId="2707"/>
    <cellStyle name="20% - Énfasis4 5 8" xfId="2708"/>
    <cellStyle name="20% - Énfasis4 5 9" xfId="2709"/>
    <cellStyle name="20% - Énfasis4 6" xfId="2710"/>
    <cellStyle name="20% - Énfasis4 7" xfId="2711"/>
    <cellStyle name="20% - Énfasis4 8" xfId="2712"/>
    <cellStyle name="20% - Énfasis4 9" xfId="2713"/>
    <cellStyle name="20% - Énfasis5 10" xfId="2714"/>
    <cellStyle name="20% - Énfasis5 11" xfId="2715"/>
    <cellStyle name="20% - Énfasis5 12" xfId="2716"/>
    <cellStyle name="20% - Énfasis5 13" xfId="2717"/>
    <cellStyle name="20% - Énfasis5 14" xfId="2718"/>
    <cellStyle name="20% - Énfasis5 15" xfId="2719"/>
    <cellStyle name="20% - Énfasis5 16" xfId="2720"/>
    <cellStyle name="20% - Énfasis5 2" xfId="2721"/>
    <cellStyle name="20% - Énfasis5 2 10" xfId="2722"/>
    <cellStyle name="20% - Énfasis5 2 11" xfId="2723"/>
    <cellStyle name="20% - Énfasis5 2 12" xfId="2724"/>
    <cellStyle name="20% - Énfasis5 2 13" xfId="2725"/>
    <cellStyle name="20% - Énfasis5 2 14" xfId="2726"/>
    <cellStyle name="20% - Énfasis5 2 2" xfId="2727"/>
    <cellStyle name="20% - Énfasis5 2 3" xfId="2728"/>
    <cellStyle name="20% - Énfasis5 2 4" xfId="2729"/>
    <cellStyle name="20% - Énfasis5 2 5" xfId="2730"/>
    <cellStyle name="20% - Énfasis5 2 6" xfId="2731"/>
    <cellStyle name="20% - Énfasis5 2 7" xfId="2732"/>
    <cellStyle name="20% - Énfasis5 2 8" xfId="2733"/>
    <cellStyle name="20% - Énfasis5 2 9" xfId="2734"/>
    <cellStyle name="20% - Énfasis5 3" xfId="2735"/>
    <cellStyle name="20% - Énfasis5 3 10" xfId="2736"/>
    <cellStyle name="20% - Énfasis5 3 11" xfId="2737"/>
    <cellStyle name="20% - Énfasis5 3 12" xfId="2738"/>
    <cellStyle name="20% - Énfasis5 3 13" xfId="2739"/>
    <cellStyle name="20% - Énfasis5 3 14" xfId="2740"/>
    <cellStyle name="20% - Énfasis5 3 2" xfId="2741"/>
    <cellStyle name="20% - Énfasis5 3 3" xfId="2742"/>
    <cellStyle name="20% - Énfasis5 3 4" xfId="2743"/>
    <cellStyle name="20% - Énfasis5 3 5" xfId="2744"/>
    <cellStyle name="20% - Énfasis5 3 6" xfId="2745"/>
    <cellStyle name="20% - Énfasis5 3 7" xfId="2746"/>
    <cellStyle name="20% - Énfasis5 3 8" xfId="2747"/>
    <cellStyle name="20% - Énfasis5 3 9" xfId="2748"/>
    <cellStyle name="20% - Énfasis5 4" xfId="2749"/>
    <cellStyle name="20% - Énfasis5 4 10" xfId="2750"/>
    <cellStyle name="20% - Énfasis5 4 11" xfId="2751"/>
    <cellStyle name="20% - Énfasis5 4 12" xfId="2752"/>
    <cellStyle name="20% - Énfasis5 4 13" xfId="2753"/>
    <cellStyle name="20% - Énfasis5 4 14" xfId="2754"/>
    <cellStyle name="20% - Énfasis5 4 2" xfId="2755"/>
    <cellStyle name="20% - Énfasis5 4 3" xfId="2756"/>
    <cellStyle name="20% - Énfasis5 4 4" xfId="2757"/>
    <cellStyle name="20% - Énfasis5 4 5" xfId="2758"/>
    <cellStyle name="20% - Énfasis5 4 6" xfId="2759"/>
    <cellStyle name="20% - Énfasis5 4 7" xfId="2760"/>
    <cellStyle name="20% - Énfasis5 4 8" xfId="2761"/>
    <cellStyle name="20% - Énfasis5 4 9" xfId="2762"/>
    <cellStyle name="20% - Énfasis5 5" xfId="2763"/>
    <cellStyle name="20% - Énfasis5 5 10" xfId="2764"/>
    <cellStyle name="20% - Énfasis5 5 11" xfId="2765"/>
    <cellStyle name="20% - Énfasis5 5 12" xfId="2766"/>
    <cellStyle name="20% - Énfasis5 5 13" xfId="2767"/>
    <cellStyle name="20% - Énfasis5 5 14" xfId="2768"/>
    <cellStyle name="20% - Énfasis5 5 2" xfId="2769"/>
    <cellStyle name="20% - Énfasis5 5 3" xfId="2770"/>
    <cellStyle name="20% - Énfasis5 5 4" xfId="2771"/>
    <cellStyle name="20% - Énfasis5 5 5" xfId="2772"/>
    <cellStyle name="20% - Énfasis5 5 6" xfId="2773"/>
    <cellStyle name="20% - Énfasis5 5 7" xfId="2774"/>
    <cellStyle name="20% - Énfasis5 5 8" xfId="2775"/>
    <cellStyle name="20% - Énfasis5 5 9" xfId="2776"/>
    <cellStyle name="20% - Énfasis5 6" xfId="2777"/>
    <cellStyle name="20% - Énfasis5 7" xfId="2778"/>
    <cellStyle name="20% - Énfasis5 8" xfId="2779"/>
    <cellStyle name="20% - Énfasis5 9" xfId="2780"/>
    <cellStyle name="20% - Énfasis6 10" xfId="2781"/>
    <cellStyle name="20% - Énfasis6 11" xfId="2782"/>
    <cellStyle name="20% - Énfasis6 12" xfId="2783"/>
    <cellStyle name="20% - Énfasis6 13" xfId="2784"/>
    <cellStyle name="20% - Énfasis6 14" xfId="2785"/>
    <cellStyle name="20% - Énfasis6 15" xfId="2786"/>
    <cellStyle name="20% - Énfasis6 16" xfId="2787"/>
    <cellStyle name="20% - Énfasis6 2" xfId="2788"/>
    <cellStyle name="20% - Énfasis6 2 10" xfId="2789"/>
    <cellStyle name="20% - Énfasis6 2 11" xfId="2790"/>
    <cellStyle name="20% - Énfasis6 2 12" xfId="2791"/>
    <cellStyle name="20% - Énfasis6 2 13" xfId="2792"/>
    <cellStyle name="20% - Énfasis6 2 14" xfId="2793"/>
    <cellStyle name="20% - Énfasis6 2 2" xfId="2794"/>
    <cellStyle name="20% - Énfasis6 2 3" xfId="2795"/>
    <cellStyle name="20% - Énfasis6 2 4" xfId="2796"/>
    <cellStyle name="20% - Énfasis6 2 5" xfId="2797"/>
    <cellStyle name="20% - Énfasis6 2 6" xfId="2798"/>
    <cellStyle name="20% - Énfasis6 2 7" xfId="2799"/>
    <cellStyle name="20% - Énfasis6 2 8" xfId="2800"/>
    <cellStyle name="20% - Énfasis6 2 9" xfId="2801"/>
    <cellStyle name="20% - Énfasis6 3" xfId="2802"/>
    <cellStyle name="20% - Énfasis6 3 10" xfId="2803"/>
    <cellStyle name="20% - Énfasis6 3 11" xfId="2804"/>
    <cellStyle name="20% - Énfasis6 3 12" xfId="2805"/>
    <cellStyle name="20% - Énfasis6 3 13" xfId="2806"/>
    <cellStyle name="20% - Énfasis6 3 14" xfId="2807"/>
    <cellStyle name="20% - Énfasis6 3 2" xfId="2808"/>
    <cellStyle name="20% - Énfasis6 3 3" xfId="2809"/>
    <cellStyle name="20% - Énfasis6 3 4" xfId="2810"/>
    <cellStyle name="20% - Énfasis6 3 5" xfId="2811"/>
    <cellStyle name="20% - Énfasis6 3 6" xfId="2812"/>
    <cellStyle name="20% - Énfasis6 3 7" xfId="2813"/>
    <cellStyle name="20% - Énfasis6 3 8" xfId="2814"/>
    <cellStyle name="20% - Énfasis6 3 9" xfId="2815"/>
    <cellStyle name="20% - Énfasis6 4" xfId="2816"/>
    <cellStyle name="20% - Énfasis6 4 10" xfId="2817"/>
    <cellStyle name="20% - Énfasis6 4 11" xfId="2818"/>
    <cellStyle name="20% - Énfasis6 4 12" xfId="2819"/>
    <cellStyle name="20% - Énfasis6 4 13" xfId="2820"/>
    <cellStyle name="20% - Énfasis6 4 14" xfId="2821"/>
    <cellStyle name="20% - Énfasis6 4 2" xfId="2822"/>
    <cellStyle name="20% - Énfasis6 4 3" xfId="2823"/>
    <cellStyle name="20% - Énfasis6 4 4" xfId="2824"/>
    <cellStyle name="20% - Énfasis6 4 5" xfId="2825"/>
    <cellStyle name="20% - Énfasis6 4 6" xfId="2826"/>
    <cellStyle name="20% - Énfasis6 4 7" xfId="2827"/>
    <cellStyle name="20% - Énfasis6 4 8" xfId="2828"/>
    <cellStyle name="20% - Énfasis6 4 9" xfId="2829"/>
    <cellStyle name="20% - Énfasis6 5" xfId="2830"/>
    <cellStyle name="20% - Énfasis6 5 10" xfId="2831"/>
    <cellStyle name="20% - Énfasis6 5 11" xfId="2832"/>
    <cellStyle name="20% - Énfasis6 5 12" xfId="2833"/>
    <cellStyle name="20% - Énfasis6 5 13" xfId="2834"/>
    <cellStyle name="20% - Énfasis6 5 14" xfId="2835"/>
    <cellStyle name="20% - Énfasis6 5 2" xfId="2836"/>
    <cellStyle name="20% - Énfasis6 5 3" xfId="2837"/>
    <cellStyle name="20% - Énfasis6 5 4" xfId="2838"/>
    <cellStyle name="20% - Énfasis6 5 5" xfId="2839"/>
    <cellStyle name="20% - Énfasis6 5 6" xfId="2840"/>
    <cellStyle name="20% - Énfasis6 5 7" xfId="2841"/>
    <cellStyle name="20% - Énfasis6 5 8" xfId="2842"/>
    <cellStyle name="20% - Énfasis6 5 9" xfId="2843"/>
    <cellStyle name="20% - Énfasis6 6" xfId="2844"/>
    <cellStyle name="20% - Énfasis6 7" xfId="2845"/>
    <cellStyle name="20% - Énfasis6 8" xfId="2846"/>
    <cellStyle name="20% - Énfasis6 9" xfId="2847"/>
    <cellStyle name="3" xfId="2848"/>
    <cellStyle name="40 % - Accent1" xfId="2849"/>
    <cellStyle name="40 % - Accent2" xfId="2850"/>
    <cellStyle name="40 % - Accent3" xfId="2851"/>
    <cellStyle name="40 % - Accent4" xfId="2852"/>
    <cellStyle name="40 % - Accent5" xfId="2853"/>
    <cellStyle name="40 % - Accent6" xfId="2854"/>
    <cellStyle name="40% - Accent1" xfId="2855"/>
    <cellStyle name="40% - Accent1 10" xfId="2856"/>
    <cellStyle name="40% - Accent1 11" xfId="2857"/>
    <cellStyle name="40% - Accent1 12" xfId="2858"/>
    <cellStyle name="40% - Accent1 13" xfId="2859"/>
    <cellStyle name="40% - Accent1 14" xfId="2860"/>
    <cellStyle name="40% - Accent1 15" xfId="2861"/>
    <cellStyle name="40% - Accent1 16" xfId="2862"/>
    <cellStyle name="40% - Accent1 17" xfId="2863"/>
    <cellStyle name="40% - Accent1 2" xfId="2864"/>
    <cellStyle name="40% - Accent1 2 2" xfId="2865"/>
    <cellStyle name="40% - Accent1 3" xfId="2866"/>
    <cellStyle name="40% - Accent1 3 2" xfId="2867"/>
    <cellStyle name="40% - Accent1 4" xfId="2868"/>
    <cellStyle name="40% - Accent1 4 2" xfId="2869"/>
    <cellStyle name="40% - Accent1 5" xfId="2870"/>
    <cellStyle name="40% - Accent1 5 2" xfId="2871"/>
    <cellStyle name="40% - Accent1 6" xfId="2872"/>
    <cellStyle name="40% - Accent1 6 2" xfId="2873"/>
    <cellStyle name="40% - Accent1 7" xfId="2874"/>
    <cellStyle name="40% - Accent1 8" xfId="2875"/>
    <cellStyle name="40% - Accent1 9" xfId="2876"/>
    <cellStyle name="40% - Accent2" xfId="2877"/>
    <cellStyle name="40% - Accent2 2" xfId="2878"/>
    <cellStyle name="40% - Accent2 2 10" xfId="2879"/>
    <cellStyle name="40% - Accent2 2 11" xfId="2880"/>
    <cellStyle name="40% - Accent2 2 12" xfId="2881"/>
    <cellStyle name="40% - Accent2 2 13" xfId="2882"/>
    <cellStyle name="40% - Accent2 2 14" xfId="2883"/>
    <cellStyle name="40% - Accent2 2 15" xfId="2884"/>
    <cellStyle name="40% - Accent2 2 16" xfId="2885"/>
    <cellStyle name="40% - Accent2 2 2" xfId="2886"/>
    <cellStyle name="40% - Accent2 2 3" xfId="2887"/>
    <cellStyle name="40% - Accent2 2 4" xfId="2888"/>
    <cellStyle name="40% - Accent2 2 5" xfId="2889"/>
    <cellStyle name="40% - Accent2 2 6" xfId="2890"/>
    <cellStyle name="40% - Accent2 2 7" xfId="2891"/>
    <cellStyle name="40% - Accent2 2 8" xfId="2892"/>
    <cellStyle name="40% - Accent2 2 9" xfId="2893"/>
    <cellStyle name="40% - Accent2 3" xfId="2894"/>
    <cellStyle name="40% - Accent2 4" xfId="2895"/>
    <cellStyle name="40% - Accent2 5" xfId="2896"/>
    <cellStyle name="40% - Accent2 6" xfId="2897"/>
    <cellStyle name="40% - Accent3" xfId="2898"/>
    <cellStyle name="40% - Accent3 2" xfId="2899"/>
    <cellStyle name="40% - Accent3 2 10" xfId="2900"/>
    <cellStyle name="40% - Accent3 2 11" xfId="2901"/>
    <cellStyle name="40% - Accent3 2 12" xfId="2902"/>
    <cellStyle name="40% - Accent3 2 13" xfId="2903"/>
    <cellStyle name="40% - Accent3 2 14" xfId="2904"/>
    <cellStyle name="40% - Accent3 2 15" xfId="2905"/>
    <cellStyle name="40% - Accent3 2 2" xfId="2906"/>
    <cellStyle name="40% - Accent3 2 3" xfId="2907"/>
    <cellStyle name="40% - Accent3 2 4" xfId="2908"/>
    <cellStyle name="40% - Accent3 2 5" xfId="2909"/>
    <cellStyle name="40% - Accent3 2 6" xfId="2910"/>
    <cellStyle name="40% - Accent3 2 7" xfId="2911"/>
    <cellStyle name="40% - Accent3 2 8" xfId="2912"/>
    <cellStyle name="40% - Accent3 2 9" xfId="2913"/>
    <cellStyle name="40% - Accent3 3" xfId="2914"/>
    <cellStyle name="40% - Accent3 4" xfId="2915"/>
    <cellStyle name="40% - Accent3 5" xfId="2916"/>
    <cellStyle name="40% - Accent3 6" xfId="2917"/>
    <cellStyle name="40% - Accent4" xfId="2918"/>
    <cellStyle name="40% - Accent4 2" xfId="2919"/>
    <cellStyle name="40% - Accent4 2 10" xfId="2920"/>
    <cellStyle name="40% - Accent4 2 11" xfId="2921"/>
    <cellStyle name="40% - Accent4 2 12" xfId="2922"/>
    <cellStyle name="40% - Accent4 2 13" xfId="2923"/>
    <cellStyle name="40% - Accent4 2 14" xfId="2924"/>
    <cellStyle name="40% - Accent4 2 15" xfId="2925"/>
    <cellStyle name="40% - Accent4 2 16" xfId="2926"/>
    <cellStyle name="40% - Accent4 2 2" xfId="2927"/>
    <cellStyle name="40% - Accent4 2 3" xfId="2928"/>
    <cellStyle name="40% - Accent4 2 4" xfId="2929"/>
    <cellStyle name="40% - Accent4 2 5" xfId="2930"/>
    <cellStyle name="40% - Accent4 2 6" xfId="2931"/>
    <cellStyle name="40% - Accent4 2 7" xfId="2932"/>
    <cellStyle name="40% - Accent4 2 8" xfId="2933"/>
    <cellStyle name="40% - Accent4 2 9" xfId="2934"/>
    <cellStyle name="40% - Accent4 3" xfId="2935"/>
    <cellStyle name="40% - Accent4 3 2" xfId="2936"/>
    <cellStyle name="40% - Accent4 4" xfId="2937"/>
    <cellStyle name="40% - Accent4 5" xfId="2938"/>
    <cellStyle name="40% - Accent4 6" xfId="2939"/>
    <cellStyle name="40% - Accent5" xfId="2940"/>
    <cellStyle name="40% - Accent5 2" xfId="2941"/>
    <cellStyle name="40% - Accent5 2 10" xfId="2942"/>
    <cellStyle name="40% - Accent5 2 11" xfId="2943"/>
    <cellStyle name="40% - Accent5 2 12" xfId="2944"/>
    <cellStyle name="40% - Accent5 2 13" xfId="2945"/>
    <cellStyle name="40% - Accent5 2 14" xfId="2946"/>
    <cellStyle name="40% - Accent5 2 15" xfId="2947"/>
    <cellStyle name="40% - Accent5 2 16" xfId="2948"/>
    <cellStyle name="40% - Accent5 2 2" xfId="2949"/>
    <cellStyle name="40% - Accent5 2 3" xfId="2950"/>
    <cellStyle name="40% - Accent5 2 4" xfId="2951"/>
    <cellStyle name="40% - Accent5 2 5" xfId="2952"/>
    <cellStyle name="40% - Accent5 2 6" xfId="2953"/>
    <cellStyle name="40% - Accent5 2 7" xfId="2954"/>
    <cellStyle name="40% - Accent5 2 8" xfId="2955"/>
    <cellStyle name="40% - Accent5 2 9" xfId="2956"/>
    <cellStyle name="40% - Accent5 3" xfId="2957"/>
    <cellStyle name="40% - Accent5 4" xfId="2958"/>
    <cellStyle name="40% - Accent5 5" xfId="2959"/>
    <cellStyle name="40% - Accent5 6" xfId="2960"/>
    <cellStyle name="40% - Accent6" xfId="2961"/>
    <cellStyle name="40% - Accent6 2" xfId="2962"/>
    <cellStyle name="40% - Accent6 2 10" xfId="2963"/>
    <cellStyle name="40% - Accent6 2 11" xfId="2964"/>
    <cellStyle name="40% - Accent6 2 12" xfId="2965"/>
    <cellStyle name="40% - Accent6 2 13" xfId="2966"/>
    <cellStyle name="40% - Accent6 2 14" xfId="2967"/>
    <cellStyle name="40% - Accent6 2 15" xfId="2968"/>
    <cellStyle name="40% - Accent6 2 16" xfId="2969"/>
    <cellStyle name="40% - Accent6 2 2" xfId="2970"/>
    <cellStyle name="40% - Accent6 2 3" xfId="2971"/>
    <cellStyle name="40% - Accent6 2 4" xfId="2972"/>
    <cellStyle name="40% - Accent6 2 5" xfId="2973"/>
    <cellStyle name="40% - Accent6 2 6" xfId="2974"/>
    <cellStyle name="40% - Accent6 2 7" xfId="2975"/>
    <cellStyle name="40% - Accent6 2 8" xfId="2976"/>
    <cellStyle name="40% - Accent6 2 9" xfId="2977"/>
    <cellStyle name="40% - Accent6 3" xfId="2978"/>
    <cellStyle name="40% - Accent6 4" xfId="2979"/>
    <cellStyle name="40% - Accent6 5" xfId="2980"/>
    <cellStyle name="40% - Accent6 6" xfId="2981"/>
    <cellStyle name="40% - akcent 1" xfId="2982"/>
    <cellStyle name="40% - akcent 1 10" xfId="2983"/>
    <cellStyle name="40% - akcent 1 11" xfId="2984"/>
    <cellStyle name="40% - akcent 1 2" xfId="2985"/>
    <cellStyle name="40% - akcent 1 2 2" xfId="2986"/>
    <cellStyle name="40% - akcent 1 2 3" xfId="2987"/>
    <cellStyle name="40% - akcent 1 3" xfId="2988"/>
    <cellStyle name="40% - akcent 1 3 2" xfId="2989"/>
    <cellStyle name="40% - akcent 1 3 3" xfId="2990"/>
    <cellStyle name="40% - akcent 1 4" xfId="2991"/>
    <cellStyle name="40% - akcent 1 4 2" xfId="2992"/>
    <cellStyle name="40% - akcent 1 4 3" xfId="2993"/>
    <cellStyle name="40% - akcent 1 5" xfId="2994"/>
    <cellStyle name="40% - akcent 1 5 2" xfId="2995"/>
    <cellStyle name="40% - akcent 1 5 3" xfId="2996"/>
    <cellStyle name="40% - akcent 1 6" xfId="2997"/>
    <cellStyle name="40% - akcent 1 7" xfId="2998"/>
    <cellStyle name="40% - akcent 1 8" xfId="2999"/>
    <cellStyle name="40% - akcent 1 9" xfId="3000"/>
    <cellStyle name="40% - akcent 2" xfId="3001"/>
    <cellStyle name="40% - akcent 2 10" xfId="3002"/>
    <cellStyle name="40% - akcent 2 11" xfId="3003"/>
    <cellStyle name="40% - akcent 2 2" xfId="3004"/>
    <cellStyle name="40% - akcent 2 2 2" xfId="3005"/>
    <cellStyle name="40% - akcent 2 2 3" xfId="3006"/>
    <cellStyle name="40% - akcent 2 3" xfId="3007"/>
    <cellStyle name="40% - akcent 2 3 2" xfId="3008"/>
    <cellStyle name="40% - akcent 2 3 3" xfId="3009"/>
    <cellStyle name="40% - akcent 2 4" xfId="3010"/>
    <cellStyle name="40% - akcent 2 4 2" xfId="3011"/>
    <cellStyle name="40% - akcent 2 4 3" xfId="3012"/>
    <cellStyle name="40% - akcent 2 5" xfId="3013"/>
    <cellStyle name="40% - akcent 2 5 2" xfId="3014"/>
    <cellStyle name="40% - akcent 2 5 3" xfId="3015"/>
    <cellStyle name="40% - akcent 2 6" xfId="3016"/>
    <cellStyle name="40% - akcent 2 7" xfId="3017"/>
    <cellStyle name="40% - akcent 2 8" xfId="3018"/>
    <cellStyle name="40% - akcent 2 9" xfId="3019"/>
    <cellStyle name="40% - akcent 3" xfId="3020"/>
    <cellStyle name="40% - akcent 3 10" xfId="3021"/>
    <cellStyle name="40% - akcent 3 11" xfId="3022"/>
    <cellStyle name="40% - akcent 3 2" xfId="3023"/>
    <cellStyle name="40% - akcent 3 2 2" xfId="3024"/>
    <cellStyle name="40% - akcent 3 2 3" xfId="3025"/>
    <cellStyle name="40% - akcent 3 3" xfId="3026"/>
    <cellStyle name="40% - akcent 3 3 2" xfId="3027"/>
    <cellStyle name="40% - akcent 3 3 3" xfId="3028"/>
    <cellStyle name="40% - akcent 3 4" xfId="3029"/>
    <cellStyle name="40% - akcent 3 4 2" xfId="3030"/>
    <cellStyle name="40% - akcent 3 4 3" xfId="3031"/>
    <cellStyle name="40% - akcent 3 5" xfId="3032"/>
    <cellStyle name="40% - akcent 3 5 2" xfId="3033"/>
    <cellStyle name="40% - akcent 3 5 3" xfId="3034"/>
    <cellStyle name="40% - akcent 3 6" xfId="3035"/>
    <cellStyle name="40% - akcent 3 7" xfId="3036"/>
    <cellStyle name="40% - akcent 3 8" xfId="3037"/>
    <cellStyle name="40% - akcent 3 9" xfId="3038"/>
    <cellStyle name="40% - akcent 4" xfId="3039"/>
    <cellStyle name="40% - akcent 4 10" xfId="3040"/>
    <cellStyle name="40% - akcent 4 11" xfId="3041"/>
    <cellStyle name="40% - akcent 4 2" xfId="3042"/>
    <cellStyle name="40% - akcent 4 2 2" xfId="3043"/>
    <cellStyle name="40% - akcent 4 2 3" xfId="3044"/>
    <cellStyle name="40% - akcent 4 3" xfId="3045"/>
    <cellStyle name="40% - akcent 4 3 2" xfId="3046"/>
    <cellStyle name="40% - akcent 4 3 3" xfId="3047"/>
    <cellStyle name="40% - akcent 4 4" xfId="3048"/>
    <cellStyle name="40% - akcent 4 4 2" xfId="3049"/>
    <cellStyle name="40% - akcent 4 4 3" xfId="3050"/>
    <cellStyle name="40% - akcent 4 5" xfId="3051"/>
    <cellStyle name="40% - akcent 4 5 2" xfId="3052"/>
    <cellStyle name="40% - akcent 4 5 3" xfId="3053"/>
    <cellStyle name="40% - akcent 4 6" xfId="3054"/>
    <cellStyle name="40% - akcent 4 7" xfId="3055"/>
    <cellStyle name="40% - akcent 4 8" xfId="3056"/>
    <cellStyle name="40% - akcent 4 9" xfId="3057"/>
    <cellStyle name="40% - akcent 5" xfId="3058"/>
    <cellStyle name="40% - akcent 5 10" xfId="3059"/>
    <cellStyle name="40% - akcent 5 11" xfId="3060"/>
    <cellStyle name="40% - akcent 5 2" xfId="3061"/>
    <cellStyle name="40% - akcent 5 2 2" xfId="3062"/>
    <cellStyle name="40% - akcent 5 2 3" xfId="3063"/>
    <cellStyle name="40% - akcent 5 3" xfId="3064"/>
    <cellStyle name="40% - akcent 5 3 2" xfId="3065"/>
    <cellStyle name="40% - akcent 5 3 3" xfId="3066"/>
    <cellStyle name="40% - akcent 5 4" xfId="3067"/>
    <cellStyle name="40% - akcent 5 4 2" xfId="3068"/>
    <cellStyle name="40% - akcent 5 4 3" xfId="3069"/>
    <cellStyle name="40% - akcent 5 5" xfId="3070"/>
    <cellStyle name="40% - akcent 5 5 2" xfId="3071"/>
    <cellStyle name="40% - akcent 5 5 3" xfId="3072"/>
    <cellStyle name="40% - akcent 5 6" xfId="3073"/>
    <cellStyle name="40% - akcent 5 7" xfId="3074"/>
    <cellStyle name="40% - akcent 5 8" xfId="3075"/>
    <cellStyle name="40% - akcent 5 9" xfId="3076"/>
    <cellStyle name="40% - akcent 6" xfId="3077"/>
    <cellStyle name="40% - akcent 6 10" xfId="3078"/>
    <cellStyle name="40% - akcent 6 11" xfId="3079"/>
    <cellStyle name="40% - akcent 6 2" xfId="3080"/>
    <cellStyle name="40% - akcent 6 2 2" xfId="3081"/>
    <cellStyle name="40% - akcent 6 2 3" xfId="3082"/>
    <cellStyle name="40% - akcent 6 3" xfId="3083"/>
    <cellStyle name="40% - akcent 6 3 2" xfId="3084"/>
    <cellStyle name="40% - akcent 6 3 3" xfId="3085"/>
    <cellStyle name="40% - akcent 6 4" xfId="3086"/>
    <cellStyle name="40% - akcent 6 4 2" xfId="3087"/>
    <cellStyle name="40% - akcent 6 4 3" xfId="3088"/>
    <cellStyle name="40% - akcent 6 5" xfId="3089"/>
    <cellStyle name="40% - akcent 6 5 2" xfId="3090"/>
    <cellStyle name="40% - akcent 6 5 3" xfId="3091"/>
    <cellStyle name="40% - akcent 6 6" xfId="3092"/>
    <cellStyle name="40% - akcent 6 7" xfId="3093"/>
    <cellStyle name="40% - akcent 6 8" xfId="3094"/>
    <cellStyle name="40% - akcent 6 9" xfId="3095"/>
    <cellStyle name="40% - Énfasis1 10" xfId="3096"/>
    <cellStyle name="40% - Énfasis1 11" xfId="3097"/>
    <cellStyle name="40% - Énfasis1 12" xfId="3098"/>
    <cellStyle name="40% - Énfasis1 13" xfId="3099"/>
    <cellStyle name="40% - Énfasis1 14" xfId="3100"/>
    <cellStyle name="40% - Énfasis1 15" xfId="3101"/>
    <cellStyle name="40% - Énfasis1 16" xfId="3102"/>
    <cellStyle name="40% - Énfasis1 2" xfId="3103"/>
    <cellStyle name="40% - Énfasis1 2 10" xfId="3104"/>
    <cellStyle name="40% - Énfasis1 2 11" xfId="3105"/>
    <cellStyle name="40% - Énfasis1 2 12" xfId="3106"/>
    <cellStyle name="40% - Énfasis1 2 13" xfId="3107"/>
    <cellStyle name="40% - Énfasis1 2 14" xfId="3108"/>
    <cellStyle name="40% - Énfasis1 2 2" xfId="3109"/>
    <cellStyle name="40% - Énfasis1 2 3" xfId="3110"/>
    <cellStyle name="40% - Énfasis1 2 4" xfId="3111"/>
    <cellStyle name="40% - Énfasis1 2 5" xfId="3112"/>
    <cellStyle name="40% - Énfasis1 2 6" xfId="3113"/>
    <cellStyle name="40% - Énfasis1 2 7" xfId="3114"/>
    <cellStyle name="40% - Énfasis1 2 8" xfId="3115"/>
    <cellStyle name="40% - Énfasis1 2 9" xfId="3116"/>
    <cellStyle name="40% - Énfasis1 3" xfId="3117"/>
    <cellStyle name="40% - Énfasis1 3 10" xfId="3118"/>
    <cellStyle name="40% - Énfasis1 3 11" xfId="3119"/>
    <cellStyle name="40% - Énfasis1 3 12" xfId="3120"/>
    <cellStyle name="40% - Énfasis1 3 13" xfId="3121"/>
    <cellStyle name="40% - Énfasis1 3 14" xfId="3122"/>
    <cellStyle name="40% - Énfasis1 3 2" xfId="3123"/>
    <cellStyle name="40% - Énfasis1 3 3" xfId="3124"/>
    <cellStyle name="40% - Énfasis1 3 4" xfId="3125"/>
    <cellStyle name="40% - Énfasis1 3 5" xfId="3126"/>
    <cellStyle name="40% - Énfasis1 3 6" xfId="3127"/>
    <cellStyle name="40% - Énfasis1 3 7" xfId="3128"/>
    <cellStyle name="40% - Énfasis1 3 8" xfId="3129"/>
    <cellStyle name="40% - Énfasis1 3 9" xfId="3130"/>
    <cellStyle name="40% - Énfasis1 4" xfId="3131"/>
    <cellStyle name="40% - Énfasis1 4 10" xfId="3132"/>
    <cellStyle name="40% - Énfasis1 4 11" xfId="3133"/>
    <cellStyle name="40% - Énfasis1 4 12" xfId="3134"/>
    <cellStyle name="40% - Énfasis1 4 13" xfId="3135"/>
    <cellStyle name="40% - Énfasis1 4 14" xfId="3136"/>
    <cellStyle name="40% - Énfasis1 4 2" xfId="3137"/>
    <cellStyle name="40% - Énfasis1 4 3" xfId="3138"/>
    <cellStyle name="40% - Énfasis1 4 4" xfId="3139"/>
    <cellStyle name="40% - Énfasis1 4 5" xfId="3140"/>
    <cellStyle name="40% - Énfasis1 4 6" xfId="3141"/>
    <cellStyle name="40% - Énfasis1 4 7" xfId="3142"/>
    <cellStyle name="40% - Énfasis1 4 8" xfId="3143"/>
    <cellStyle name="40% - Énfasis1 4 9" xfId="3144"/>
    <cellStyle name="40% - Énfasis1 5" xfId="3145"/>
    <cellStyle name="40% - Énfasis1 5 10" xfId="3146"/>
    <cellStyle name="40% - Énfasis1 5 11" xfId="3147"/>
    <cellStyle name="40% - Énfasis1 5 12" xfId="3148"/>
    <cellStyle name="40% - Énfasis1 5 13" xfId="3149"/>
    <cellStyle name="40% - Énfasis1 5 14" xfId="3150"/>
    <cellStyle name="40% - Énfasis1 5 2" xfId="3151"/>
    <cellStyle name="40% - Énfasis1 5 3" xfId="3152"/>
    <cellStyle name="40% - Énfasis1 5 4" xfId="3153"/>
    <cellStyle name="40% - Énfasis1 5 5" xfId="3154"/>
    <cellStyle name="40% - Énfasis1 5 6" xfId="3155"/>
    <cellStyle name="40% - Énfasis1 5 7" xfId="3156"/>
    <cellStyle name="40% - Énfasis1 5 8" xfId="3157"/>
    <cellStyle name="40% - Énfasis1 5 9" xfId="3158"/>
    <cellStyle name="40% - Énfasis1 6" xfId="3159"/>
    <cellStyle name="40% - Énfasis1 7" xfId="3160"/>
    <cellStyle name="40% - Énfasis1 8" xfId="3161"/>
    <cellStyle name="40% - Énfasis1 9" xfId="3162"/>
    <cellStyle name="40% - Énfasis2 10" xfId="3163"/>
    <cellStyle name="40% - Énfasis2 11" xfId="3164"/>
    <cellStyle name="40% - Énfasis2 12" xfId="3165"/>
    <cellStyle name="40% - Énfasis2 13" xfId="3166"/>
    <cellStyle name="40% - Énfasis2 14" xfId="3167"/>
    <cellStyle name="40% - Énfasis2 15" xfId="3168"/>
    <cellStyle name="40% - Énfasis2 16" xfId="3169"/>
    <cellStyle name="40% - Énfasis2 2" xfId="3170"/>
    <cellStyle name="40% - Énfasis2 2 10" xfId="3171"/>
    <cellStyle name="40% - Énfasis2 2 11" xfId="3172"/>
    <cellStyle name="40% - Énfasis2 2 12" xfId="3173"/>
    <cellStyle name="40% - Énfasis2 2 13" xfId="3174"/>
    <cellStyle name="40% - Énfasis2 2 14" xfId="3175"/>
    <cellStyle name="40% - Énfasis2 2 2" xfId="3176"/>
    <cellStyle name="40% - Énfasis2 2 3" xfId="3177"/>
    <cellStyle name="40% - Énfasis2 2 4" xfId="3178"/>
    <cellStyle name="40% - Énfasis2 2 5" xfId="3179"/>
    <cellStyle name="40% - Énfasis2 2 6" xfId="3180"/>
    <cellStyle name="40% - Énfasis2 2 7" xfId="3181"/>
    <cellStyle name="40% - Énfasis2 2 8" xfId="3182"/>
    <cellStyle name="40% - Énfasis2 2 9" xfId="3183"/>
    <cellStyle name="40% - Énfasis2 3" xfId="3184"/>
    <cellStyle name="40% - Énfasis2 3 10" xfId="3185"/>
    <cellStyle name="40% - Énfasis2 3 11" xfId="3186"/>
    <cellStyle name="40% - Énfasis2 3 12" xfId="3187"/>
    <cellStyle name="40% - Énfasis2 3 13" xfId="3188"/>
    <cellStyle name="40% - Énfasis2 3 14" xfId="3189"/>
    <cellStyle name="40% - Énfasis2 3 2" xfId="3190"/>
    <cellStyle name="40% - Énfasis2 3 3" xfId="3191"/>
    <cellStyle name="40% - Énfasis2 3 4" xfId="3192"/>
    <cellStyle name="40% - Énfasis2 3 5" xfId="3193"/>
    <cellStyle name="40% - Énfasis2 3 6" xfId="3194"/>
    <cellStyle name="40% - Énfasis2 3 7" xfId="3195"/>
    <cellStyle name="40% - Énfasis2 3 8" xfId="3196"/>
    <cellStyle name="40% - Énfasis2 3 9" xfId="3197"/>
    <cellStyle name="40% - Énfasis2 4" xfId="3198"/>
    <cellStyle name="40% - Énfasis2 4 10" xfId="3199"/>
    <cellStyle name="40% - Énfasis2 4 11" xfId="3200"/>
    <cellStyle name="40% - Énfasis2 4 12" xfId="3201"/>
    <cellStyle name="40% - Énfasis2 4 13" xfId="3202"/>
    <cellStyle name="40% - Énfasis2 4 14" xfId="3203"/>
    <cellStyle name="40% - Énfasis2 4 2" xfId="3204"/>
    <cellStyle name="40% - Énfasis2 4 3" xfId="3205"/>
    <cellStyle name="40% - Énfasis2 4 4" xfId="3206"/>
    <cellStyle name="40% - Énfasis2 4 5" xfId="3207"/>
    <cellStyle name="40% - Énfasis2 4 6" xfId="3208"/>
    <cellStyle name="40% - Énfasis2 4 7" xfId="3209"/>
    <cellStyle name="40% - Énfasis2 4 8" xfId="3210"/>
    <cellStyle name="40% - Énfasis2 4 9" xfId="3211"/>
    <cellStyle name="40% - Énfasis2 5" xfId="3212"/>
    <cellStyle name="40% - Énfasis2 5 10" xfId="3213"/>
    <cellStyle name="40% - Énfasis2 5 11" xfId="3214"/>
    <cellStyle name="40% - Énfasis2 5 12" xfId="3215"/>
    <cellStyle name="40% - Énfasis2 5 13" xfId="3216"/>
    <cellStyle name="40% - Énfasis2 5 14" xfId="3217"/>
    <cellStyle name="40% - Énfasis2 5 2" xfId="3218"/>
    <cellStyle name="40% - Énfasis2 5 3" xfId="3219"/>
    <cellStyle name="40% - Énfasis2 5 4" xfId="3220"/>
    <cellStyle name="40% - Énfasis2 5 5" xfId="3221"/>
    <cellStyle name="40% - Énfasis2 5 6" xfId="3222"/>
    <cellStyle name="40% - Énfasis2 5 7" xfId="3223"/>
    <cellStyle name="40% - Énfasis2 5 8" xfId="3224"/>
    <cellStyle name="40% - Énfasis2 5 9" xfId="3225"/>
    <cellStyle name="40% - Énfasis2 6" xfId="3226"/>
    <cellStyle name="40% - Énfasis2 7" xfId="3227"/>
    <cellStyle name="40% - Énfasis2 8" xfId="3228"/>
    <cellStyle name="40% - Énfasis2 9" xfId="3229"/>
    <cellStyle name="40% - Énfasis3 10" xfId="3230"/>
    <cellStyle name="40% - Énfasis3 11" xfId="3231"/>
    <cellStyle name="40% - Énfasis3 12" xfId="3232"/>
    <cellStyle name="40% - Énfasis3 13" xfId="3233"/>
    <cellStyle name="40% - Énfasis3 14" xfId="3234"/>
    <cellStyle name="40% - Énfasis3 15" xfId="3235"/>
    <cellStyle name="40% - Énfasis3 16" xfId="3236"/>
    <cellStyle name="40% - Énfasis3 2" xfId="3237"/>
    <cellStyle name="40% - Énfasis3 2 10" xfId="3238"/>
    <cellStyle name="40% - Énfasis3 2 11" xfId="3239"/>
    <cellStyle name="40% - Énfasis3 2 12" xfId="3240"/>
    <cellStyle name="40% - Énfasis3 2 13" xfId="3241"/>
    <cellStyle name="40% - Énfasis3 2 14" xfId="3242"/>
    <cellStyle name="40% - Énfasis3 2 2" xfId="3243"/>
    <cellStyle name="40% - Énfasis3 2 3" xfId="3244"/>
    <cellStyle name="40% - Énfasis3 2 4" xfId="3245"/>
    <cellStyle name="40% - Énfasis3 2 5" xfId="3246"/>
    <cellStyle name="40% - Énfasis3 2 6" xfId="3247"/>
    <cellStyle name="40% - Énfasis3 2 7" xfId="3248"/>
    <cellStyle name="40% - Énfasis3 2 8" xfId="3249"/>
    <cellStyle name="40% - Énfasis3 2 9" xfId="3250"/>
    <cellStyle name="40% - Énfasis3 3" xfId="3251"/>
    <cellStyle name="40% - Énfasis3 3 10" xfId="3252"/>
    <cellStyle name="40% - Énfasis3 3 11" xfId="3253"/>
    <cellStyle name="40% - Énfasis3 3 12" xfId="3254"/>
    <cellStyle name="40% - Énfasis3 3 13" xfId="3255"/>
    <cellStyle name="40% - Énfasis3 3 14" xfId="3256"/>
    <cellStyle name="40% - Énfasis3 3 2" xfId="3257"/>
    <cellStyle name="40% - Énfasis3 3 3" xfId="3258"/>
    <cellStyle name="40% - Énfasis3 3 4" xfId="3259"/>
    <cellStyle name="40% - Énfasis3 3 5" xfId="3260"/>
    <cellStyle name="40% - Énfasis3 3 6" xfId="3261"/>
    <cellStyle name="40% - Énfasis3 3 7" xfId="3262"/>
    <cellStyle name="40% - Énfasis3 3 8" xfId="3263"/>
    <cellStyle name="40% - Énfasis3 3 9" xfId="3264"/>
    <cellStyle name="40% - Énfasis3 4" xfId="3265"/>
    <cellStyle name="40% - Énfasis3 4 10" xfId="3266"/>
    <cellStyle name="40% - Énfasis3 4 11" xfId="3267"/>
    <cellStyle name="40% - Énfasis3 4 12" xfId="3268"/>
    <cellStyle name="40% - Énfasis3 4 13" xfId="3269"/>
    <cellStyle name="40% - Énfasis3 4 14" xfId="3270"/>
    <cellStyle name="40% - Énfasis3 4 2" xfId="3271"/>
    <cellStyle name="40% - Énfasis3 4 3" xfId="3272"/>
    <cellStyle name="40% - Énfasis3 4 4" xfId="3273"/>
    <cellStyle name="40% - Énfasis3 4 5" xfId="3274"/>
    <cellStyle name="40% - Énfasis3 4 6" xfId="3275"/>
    <cellStyle name="40% - Énfasis3 4 7" xfId="3276"/>
    <cellStyle name="40% - Énfasis3 4 8" xfId="3277"/>
    <cellStyle name="40% - Énfasis3 4 9" xfId="3278"/>
    <cellStyle name="40% - Énfasis3 5" xfId="3279"/>
    <cellStyle name="40% - Énfasis3 5 10" xfId="3280"/>
    <cellStyle name="40% - Énfasis3 5 11" xfId="3281"/>
    <cellStyle name="40% - Énfasis3 5 12" xfId="3282"/>
    <cellStyle name="40% - Énfasis3 5 13" xfId="3283"/>
    <cellStyle name="40% - Énfasis3 5 14" xfId="3284"/>
    <cellStyle name="40% - Énfasis3 5 2" xfId="3285"/>
    <cellStyle name="40% - Énfasis3 5 3" xfId="3286"/>
    <cellStyle name="40% - Énfasis3 5 4" xfId="3287"/>
    <cellStyle name="40% - Énfasis3 5 5" xfId="3288"/>
    <cellStyle name="40% - Énfasis3 5 6" xfId="3289"/>
    <cellStyle name="40% - Énfasis3 5 7" xfId="3290"/>
    <cellStyle name="40% - Énfasis3 5 8" xfId="3291"/>
    <cellStyle name="40% - Énfasis3 5 9" xfId="3292"/>
    <cellStyle name="40% - Énfasis3 6" xfId="3293"/>
    <cellStyle name="40% - Énfasis3 7" xfId="3294"/>
    <cellStyle name="40% - Énfasis3 8" xfId="3295"/>
    <cellStyle name="40% - Énfasis3 9" xfId="3296"/>
    <cellStyle name="40% - Énfasis4 10" xfId="3297"/>
    <cellStyle name="40% - Énfasis4 11" xfId="3298"/>
    <cellStyle name="40% - Énfasis4 12" xfId="3299"/>
    <cellStyle name="40% - Énfasis4 13" xfId="3300"/>
    <cellStyle name="40% - Énfasis4 14" xfId="3301"/>
    <cellStyle name="40% - Énfasis4 15" xfId="3302"/>
    <cellStyle name="40% - Énfasis4 16" xfId="3303"/>
    <cellStyle name="40% - Énfasis4 2" xfId="3304"/>
    <cellStyle name="40% - Énfasis4 2 10" xfId="3305"/>
    <cellStyle name="40% - Énfasis4 2 11" xfId="3306"/>
    <cellStyle name="40% - Énfasis4 2 12" xfId="3307"/>
    <cellStyle name="40% - Énfasis4 2 13" xfId="3308"/>
    <cellStyle name="40% - Énfasis4 2 14" xfId="3309"/>
    <cellStyle name="40% - Énfasis4 2 2" xfId="3310"/>
    <cellStyle name="40% - Énfasis4 2 3" xfId="3311"/>
    <cellStyle name="40% - Énfasis4 2 4" xfId="3312"/>
    <cellStyle name="40% - Énfasis4 2 5" xfId="3313"/>
    <cellStyle name="40% - Énfasis4 2 6" xfId="3314"/>
    <cellStyle name="40% - Énfasis4 2 7" xfId="3315"/>
    <cellStyle name="40% - Énfasis4 2 8" xfId="3316"/>
    <cellStyle name="40% - Énfasis4 2 9" xfId="3317"/>
    <cellStyle name="40% - Énfasis4 3" xfId="3318"/>
    <cellStyle name="40% - Énfasis4 3 10" xfId="3319"/>
    <cellStyle name="40% - Énfasis4 3 11" xfId="3320"/>
    <cellStyle name="40% - Énfasis4 3 12" xfId="3321"/>
    <cellStyle name="40% - Énfasis4 3 13" xfId="3322"/>
    <cellStyle name="40% - Énfasis4 3 14" xfId="3323"/>
    <cellStyle name="40% - Énfasis4 3 2" xfId="3324"/>
    <cellStyle name="40% - Énfasis4 3 3" xfId="3325"/>
    <cellStyle name="40% - Énfasis4 3 4" xfId="3326"/>
    <cellStyle name="40% - Énfasis4 3 5" xfId="3327"/>
    <cellStyle name="40% - Énfasis4 3 6" xfId="3328"/>
    <cellStyle name="40% - Énfasis4 3 7" xfId="3329"/>
    <cellStyle name="40% - Énfasis4 3 8" xfId="3330"/>
    <cellStyle name="40% - Énfasis4 3 9" xfId="3331"/>
    <cellStyle name="40% - Énfasis4 4" xfId="3332"/>
    <cellStyle name="40% - Énfasis4 4 10" xfId="3333"/>
    <cellStyle name="40% - Énfasis4 4 11" xfId="3334"/>
    <cellStyle name="40% - Énfasis4 4 12" xfId="3335"/>
    <cellStyle name="40% - Énfasis4 4 13" xfId="3336"/>
    <cellStyle name="40% - Énfasis4 4 14" xfId="3337"/>
    <cellStyle name="40% - Énfasis4 4 2" xfId="3338"/>
    <cellStyle name="40% - Énfasis4 4 3" xfId="3339"/>
    <cellStyle name="40% - Énfasis4 4 4" xfId="3340"/>
    <cellStyle name="40% - Énfasis4 4 5" xfId="3341"/>
    <cellStyle name="40% - Énfasis4 4 6" xfId="3342"/>
    <cellStyle name="40% - Énfasis4 4 7" xfId="3343"/>
    <cellStyle name="40% - Énfasis4 4 8" xfId="3344"/>
    <cellStyle name="40% - Énfasis4 4 9" xfId="3345"/>
    <cellStyle name="40% - Énfasis4 5" xfId="3346"/>
    <cellStyle name="40% - Énfasis4 5 10" xfId="3347"/>
    <cellStyle name="40% - Énfasis4 5 11" xfId="3348"/>
    <cellStyle name="40% - Énfasis4 5 12" xfId="3349"/>
    <cellStyle name="40% - Énfasis4 5 13" xfId="3350"/>
    <cellStyle name="40% - Énfasis4 5 14" xfId="3351"/>
    <cellStyle name="40% - Énfasis4 5 2" xfId="3352"/>
    <cellStyle name="40% - Énfasis4 5 3" xfId="3353"/>
    <cellStyle name="40% - Énfasis4 5 4" xfId="3354"/>
    <cellStyle name="40% - Énfasis4 5 5" xfId="3355"/>
    <cellStyle name="40% - Énfasis4 5 6" xfId="3356"/>
    <cellStyle name="40% - Énfasis4 5 7" xfId="3357"/>
    <cellStyle name="40% - Énfasis4 5 8" xfId="3358"/>
    <cellStyle name="40% - Énfasis4 5 9" xfId="3359"/>
    <cellStyle name="40% - Énfasis4 6" xfId="3360"/>
    <cellStyle name="40% - Énfasis4 7" xfId="3361"/>
    <cellStyle name="40% - Énfasis4 8" xfId="3362"/>
    <cellStyle name="40% - Énfasis4 9" xfId="3363"/>
    <cellStyle name="40% - Énfasis5 10" xfId="3364"/>
    <cellStyle name="40% - Énfasis5 11" xfId="3365"/>
    <cellStyle name="40% - Énfasis5 12" xfId="3366"/>
    <cellStyle name="40% - Énfasis5 13" xfId="3367"/>
    <cellStyle name="40% - Énfasis5 14" xfId="3368"/>
    <cellStyle name="40% - Énfasis5 15" xfId="3369"/>
    <cellStyle name="40% - Énfasis5 16" xfId="3370"/>
    <cellStyle name="40% - Énfasis5 17" xfId="3371"/>
    <cellStyle name="40% - Énfasis5 2" xfId="3372"/>
    <cellStyle name="40% - Énfasis5 2 10" xfId="3373"/>
    <cellStyle name="40% - Énfasis5 2 11" xfId="3374"/>
    <cellStyle name="40% - Énfasis5 2 12" xfId="3375"/>
    <cellStyle name="40% - Énfasis5 2 13" xfId="3376"/>
    <cellStyle name="40% - Énfasis5 2 14" xfId="3377"/>
    <cellStyle name="40% - Énfasis5 2 15" xfId="3378"/>
    <cellStyle name="40% - Énfasis5 2 16" xfId="3379"/>
    <cellStyle name="40% - Énfasis5 2 17" xfId="3380"/>
    <cellStyle name="40% - Énfasis5 2 2" xfId="3381"/>
    <cellStyle name="40% - Énfasis5 2 3" xfId="3382"/>
    <cellStyle name="40% - Énfasis5 2 4" xfId="3383"/>
    <cellStyle name="40% - Énfasis5 2 5" xfId="3384"/>
    <cellStyle name="40% - Énfasis5 2 6" xfId="3385"/>
    <cellStyle name="40% - Énfasis5 2 7" xfId="3386"/>
    <cellStyle name="40% - Énfasis5 2 8" xfId="3387"/>
    <cellStyle name="40% - Énfasis5 2 9" xfId="3388"/>
    <cellStyle name="40% - Énfasis5 3" xfId="3389"/>
    <cellStyle name="40% - Énfasis5 3 10" xfId="3390"/>
    <cellStyle name="40% - Énfasis5 3 11" xfId="3391"/>
    <cellStyle name="40% - Énfasis5 3 12" xfId="3392"/>
    <cellStyle name="40% - Énfasis5 3 13" xfId="3393"/>
    <cellStyle name="40% - Énfasis5 3 14" xfId="3394"/>
    <cellStyle name="40% - Énfasis5 3 2" xfId="3395"/>
    <cellStyle name="40% - Énfasis5 3 3" xfId="3396"/>
    <cellStyle name="40% - Énfasis5 3 4" xfId="3397"/>
    <cellStyle name="40% - Énfasis5 3 5" xfId="3398"/>
    <cellStyle name="40% - Énfasis5 3 6" xfId="3399"/>
    <cellStyle name="40% - Énfasis5 3 7" xfId="3400"/>
    <cellStyle name="40% - Énfasis5 3 8" xfId="3401"/>
    <cellStyle name="40% - Énfasis5 3 9" xfId="3402"/>
    <cellStyle name="40% - Énfasis5 4" xfId="3403"/>
    <cellStyle name="40% - Énfasis5 4 10" xfId="3404"/>
    <cellStyle name="40% - Énfasis5 4 11" xfId="3405"/>
    <cellStyle name="40% - Énfasis5 4 12" xfId="3406"/>
    <cellStyle name="40% - Énfasis5 4 13" xfId="3407"/>
    <cellStyle name="40% - Énfasis5 4 14" xfId="3408"/>
    <cellStyle name="40% - Énfasis5 4 2" xfId="3409"/>
    <cellStyle name="40% - Énfasis5 4 3" xfId="3410"/>
    <cellStyle name="40% - Énfasis5 4 4" xfId="3411"/>
    <cellStyle name="40% - Énfasis5 4 5" xfId="3412"/>
    <cellStyle name="40% - Énfasis5 4 6" xfId="3413"/>
    <cellStyle name="40% - Énfasis5 4 7" xfId="3414"/>
    <cellStyle name="40% - Énfasis5 4 8" xfId="3415"/>
    <cellStyle name="40% - Énfasis5 4 9" xfId="3416"/>
    <cellStyle name="40% - Énfasis5 5" xfId="3417"/>
    <cellStyle name="40% - Énfasis5 5 10" xfId="3418"/>
    <cellStyle name="40% - Énfasis5 5 11" xfId="3419"/>
    <cellStyle name="40% - Énfasis5 5 12" xfId="3420"/>
    <cellStyle name="40% - Énfasis5 5 13" xfId="3421"/>
    <cellStyle name="40% - Énfasis5 5 14" xfId="3422"/>
    <cellStyle name="40% - Énfasis5 5 2" xfId="3423"/>
    <cellStyle name="40% - Énfasis5 5 3" xfId="3424"/>
    <cellStyle name="40% - Énfasis5 5 4" xfId="3425"/>
    <cellStyle name="40% - Énfasis5 5 5" xfId="3426"/>
    <cellStyle name="40% - Énfasis5 5 6" xfId="3427"/>
    <cellStyle name="40% - Énfasis5 5 7" xfId="3428"/>
    <cellStyle name="40% - Énfasis5 5 8" xfId="3429"/>
    <cellStyle name="40% - Énfasis5 5 9" xfId="3430"/>
    <cellStyle name="40% - Énfasis5 6" xfId="3431"/>
    <cellStyle name="40% - Énfasis5 7" xfId="3432"/>
    <cellStyle name="40% - Énfasis5 8" xfId="3433"/>
    <cellStyle name="40% - Énfasis5 9" xfId="3434"/>
    <cellStyle name="40% - Énfasis6 10" xfId="3435"/>
    <cellStyle name="40% - Énfasis6 11" xfId="3436"/>
    <cellStyle name="40% - Énfasis6 12" xfId="3437"/>
    <cellStyle name="40% - Énfasis6 13" xfId="3438"/>
    <cellStyle name="40% - Énfasis6 14" xfId="3439"/>
    <cellStyle name="40% - Énfasis6 15" xfId="3440"/>
    <cellStyle name="40% - Énfasis6 16" xfId="3441"/>
    <cellStyle name="40% - Énfasis6 17" xfId="3442"/>
    <cellStyle name="40% - Énfasis6 2" xfId="3443"/>
    <cellStyle name="40% - Énfasis6 2 10" xfId="3444"/>
    <cellStyle name="40% - Énfasis6 2 11" xfId="3445"/>
    <cellStyle name="40% - Énfasis6 2 12" xfId="3446"/>
    <cellStyle name="40% - Énfasis6 2 13" xfId="3447"/>
    <cellStyle name="40% - Énfasis6 2 14" xfId="3448"/>
    <cellStyle name="40% - Énfasis6 2 15" xfId="3449"/>
    <cellStyle name="40% - Énfasis6 2 16" xfId="3450"/>
    <cellStyle name="40% - Énfasis6 2 17" xfId="3451"/>
    <cellStyle name="40% - Énfasis6 2 2" xfId="3452"/>
    <cellStyle name="40% - Énfasis6 2 3" xfId="3453"/>
    <cellStyle name="40% - Énfasis6 2 4" xfId="3454"/>
    <cellStyle name="40% - Énfasis6 2 5" xfId="3455"/>
    <cellStyle name="40% - Énfasis6 2 6" xfId="3456"/>
    <cellStyle name="40% - Énfasis6 2 7" xfId="3457"/>
    <cellStyle name="40% - Énfasis6 2 8" xfId="3458"/>
    <cellStyle name="40% - Énfasis6 2 9" xfId="3459"/>
    <cellStyle name="40% - Énfasis6 3" xfId="3460"/>
    <cellStyle name="40% - Énfasis6 3 10" xfId="3461"/>
    <cellStyle name="40% - Énfasis6 3 11" xfId="3462"/>
    <cellStyle name="40% - Énfasis6 3 12" xfId="3463"/>
    <cellStyle name="40% - Énfasis6 3 13" xfId="3464"/>
    <cellStyle name="40% - Énfasis6 3 14" xfId="3465"/>
    <cellStyle name="40% - Énfasis6 3 2" xfId="3466"/>
    <cellStyle name="40% - Énfasis6 3 3" xfId="3467"/>
    <cellStyle name="40% - Énfasis6 3 4" xfId="3468"/>
    <cellStyle name="40% - Énfasis6 3 5" xfId="3469"/>
    <cellStyle name="40% - Énfasis6 3 6" xfId="3470"/>
    <cellStyle name="40% - Énfasis6 3 7" xfId="3471"/>
    <cellStyle name="40% - Énfasis6 3 8" xfId="3472"/>
    <cellStyle name="40% - Énfasis6 3 9" xfId="3473"/>
    <cellStyle name="40% - Énfasis6 4" xfId="3474"/>
    <cellStyle name="40% - Énfasis6 4 10" xfId="3475"/>
    <cellStyle name="40% - Énfasis6 4 11" xfId="3476"/>
    <cellStyle name="40% - Énfasis6 4 12" xfId="3477"/>
    <cellStyle name="40% - Énfasis6 4 13" xfId="3478"/>
    <cellStyle name="40% - Énfasis6 4 14" xfId="3479"/>
    <cellStyle name="40% - Énfasis6 4 2" xfId="3480"/>
    <cellStyle name="40% - Énfasis6 4 3" xfId="3481"/>
    <cellStyle name="40% - Énfasis6 4 4" xfId="3482"/>
    <cellStyle name="40% - Énfasis6 4 5" xfId="3483"/>
    <cellStyle name="40% - Énfasis6 4 6" xfId="3484"/>
    <cellStyle name="40% - Énfasis6 4 7" xfId="3485"/>
    <cellStyle name="40% - Énfasis6 4 8" xfId="3486"/>
    <cellStyle name="40% - Énfasis6 4 9" xfId="3487"/>
    <cellStyle name="40% - Énfasis6 5" xfId="3488"/>
    <cellStyle name="40% - Énfasis6 5 10" xfId="3489"/>
    <cellStyle name="40% - Énfasis6 5 11" xfId="3490"/>
    <cellStyle name="40% - Énfasis6 5 12" xfId="3491"/>
    <cellStyle name="40% - Énfasis6 5 13" xfId="3492"/>
    <cellStyle name="40% - Énfasis6 5 14" xfId="3493"/>
    <cellStyle name="40% - Énfasis6 5 2" xfId="3494"/>
    <cellStyle name="40% - Énfasis6 5 3" xfId="3495"/>
    <cellStyle name="40% - Énfasis6 5 4" xfId="3496"/>
    <cellStyle name="40% - Énfasis6 5 5" xfId="3497"/>
    <cellStyle name="40% - Énfasis6 5 6" xfId="3498"/>
    <cellStyle name="40% - Énfasis6 5 7" xfId="3499"/>
    <cellStyle name="40% - Énfasis6 5 8" xfId="3500"/>
    <cellStyle name="40% - Énfasis6 5 9" xfId="3501"/>
    <cellStyle name="40% - Énfasis6 6" xfId="3502"/>
    <cellStyle name="40% - Énfasis6 7" xfId="3503"/>
    <cellStyle name="40% - Énfasis6 8" xfId="3504"/>
    <cellStyle name="40% - Énfasis6 9" xfId="3505"/>
    <cellStyle name="56,7" xfId="3506"/>
    <cellStyle name="6" xfId="3507"/>
    <cellStyle name="6_C12-09-04" xfId="3508"/>
    <cellStyle name="6_C12-2005-01" xfId="3509"/>
    <cellStyle name="6_C12-2005-02" xfId="3510"/>
    <cellStyle name="6_C12-2005-04" xfId="3511"/>
    <cellStyle name="6_Classeur1" xfId="3512"/>
    <cellStyle name="6_doc fp" xfId="3513"/>
    <cellStyle name="6_Flash" xfId="3514"/>
    <cellStyle name="6_FLASH (3)" xfId="3515"/>
    <cellStyle name="6_FLASH NORDNET 2005-02" xfId="3516"/>
    <cellStyle name="60 % - Accent1" xfId="3517"/>
    <cellStyle name="60 % - Accent2" xfId="3518"/>
    <cellStyle name="60 % - Accent3" xfId="3519"/>
    <cellStyle name="60 % - Accent4" xfId="3520"/>
    <cellStyle name="60 % - Accent5" xfId="3521"/>
    <cellStyle name="60 % - Accent6" xfId="3522"/>
    <cellStyle name="60% - Accent1" xfId="3523"/>
    <cellStyle name="60% - Accent1 10" xfId="3524"/>
    <cellStyle name="60% - Accent1 11" xfId="3525"/>
    <cellStyle name="60% - Accent1 12" xfId="3526"/>
    <cellStyle name="60% - Accent1 13" xfId="3527"/>
    <cellStyle name="60% - Accent1 14" xfId="3528"/>
    <cellStyle name="60% - Accent1 15" xfId="3529"/>
    <cellStyle name="60% - Accent1 16" xfId="3530"/>
    <cellStyle name="60% - Accent1 17" xfId="3531"/>
    <cellStyle name="60% - Accent1 2" xfId="3532"/>
    <cellStyle name="60% - Accent1 2 2" xfId="3533"/>
    <cellStyle name="60% - Accent1 3" xfId="3534"/>
    <cellStyle name="60% - Accent1 3 2" xfId="3535"/>
    <cellStyle name="60% - Accent1 4" xfId="3536"/>
    <cellStyle name="60% - Accent1 4 2" xfId="3537"/>
    <cellStyle name="60% - Accent1 5" xfId="3538"/>
    <cellStyle name="60% - Accent1 5 2" xfId="3539"/>
    <cellStyle name="60% - Accent1 6" xfId="3540"/>
    <cellStyle name="60% - Accent1 6 2" xfId="3541"/>
    <cellStyle name="60% - Accent1 7" xfId="3542"/>
    <cellStyle name="60% - Accent1 8" xfId="3543"/>
    <cellStyle name="60% - Accent1 9" xfId="3544"/>
    <cellStyle name="60% - Accent2" xfId="3545"/>
    <cellStyle name="60% - Accent2 2" xfId="3546"/>
    <cellStyle name="60% - Accent2 2 10" xfId="3547"/>
    <cellStyle name="60% - Accent2 2 11" xfId="3548"/>
    <cellStyle name="60% - Accent2 2 12" xfId="3549"/>
    <cellStyle name="60% - Accent2 2 13" xfId="3550"/>
    <cellStyle name="60% - Accent2 2 14" xfId="3551"/>
    <cellStyle name="60% - Accent2 2 15" xfId="3552"/>
    <cellStyle name="60% - Accent2 2 16" xfId="3553"/>
    <cellStyle name="60% - Accent2 2 2" xfId="3554"/>
    <cellStyle name="60% - Accent2 2 3" xfId="3555"/>
    <cellStyle name="60% - Accent2 2 4" xfId="3556"/>
    <cellStyle name="60% - Accent2 2 5" xfId="3557"/>
    <cellStyle name="60% - Accent2 2 6" xfId="3558"/>
    <cellStyle name="60% - Accent2 2 7" xfId="3559"/>
    <cellStyle name="60% - Accent2 2 8" xfId="3560"/>
    <cellStyle name="60% - Accent2 2 9" xfId="3561"/>
    <cellStyle name="60% - Accent2 3" xfId="3562"/>
    <cellStyle name="60% - Accent2 4" xfId="3563"/>
    <cellStyle name="60% - Accent2 5" xfId="3564"/>
    <cellStyle name="60% - Accent2 6" xfId="3565"/>
    <cellStyle name="60% - Accent3" xfId="3566"/>
    <cellStyle name="60% - Accent3 2" xfId="3567"/>
    <cellStyle name="60% - Accent3 2 10" xfId="3568"/>
    <cellStyle name="60% - Accent3 2 11" xfId="3569"/>
    <cellStyle name="60% - Accent3 2 12" xfId="3570"/>
    <cellStyle name="60% - Accent3 2 13" xfId="3571"/>
    <cellStyle name="60% - Accent3 2 14" xfId="3572"/>
    <cellStyle name="60% - Accent3 2 15" xfId="3573"/>
    <cellStyle name="60% - Accent3 2 2" xfId="3574"/>
    <cellStyle name="60% - Accent3 2 3" xfId="3575"/>
    <cellStyle name="60% - Accent3 2 4" xfId="3576"/>
    <cellStyle name="60% - Accent3 2 5" xfId="3577"/>
    <cellStyle name="60% - Accent3 2 6" xfId="3578"/>
    <cellStyle name="60% - Accent3 2 7" xfId="3579"/>
    <cellStyle name="60% - Accent3 2 8" xfId="3580"/>
    <cellStyle name="60% - Accent3 2 9" xfId="3581"/>
    <cellStyle name="60% - Accent3 3" xfId="3582"/>
    <cellStyle name="60% - Accent3 4" xfId="3583"/>
    <cellStyle name="60% - Accent3 5" xfId="3584"/>
    <cellStyle name="60% - Accent3 6" xfId="3585"/>
    <cellStyle name="60% - Accent4" xfId="3586"/>
    <cellStyle name="60% - Accent4 2" xfId="3587"/>
    <cellStyle name="60% - Accent4 2 10" xfId="3588"/>
    <cellStyle name="60% - Accent4 2 11" xfId="3589"/>
    <cellStyle name="60% - Accent4 2 12" xfId="3590"/>
    <cellStyle name="60% - Accent4 2 13" xfId="3591"/>
    <cellStyle name="60% - Accent4 2 14" xfId="3592"/>
    <cellStyle name="60% - Accent4 2 15" xfId="3593"/>
    <cellStyle name="60% - Accent4 2 2" xfId="3594"/>
    <cellStyle name="60% - Accent4 2 3" xfId="3595"/>
    <cellStyle name="60% - Accent4 2 4" xfId="3596"/>
    <cellStyle name="60% - Accent4 2 5" xfId="3597"/>
    <cellStyle name="60% - Accent4 2 6" xfId="3598"/>
    <cellStyle name="60% - Accent4 2 7" xfId="3599"/>
    <cellStyle name="60% - Accent4 2 8" xfId="3600"/>
    <cellStyle name="60% - Accent4 2 9" xfId="3601"/>
    <cellStyle name="60% - Accent4 3" xfId="3602"/>
    <cellStyle name="60% - Accent4 4" xfId="3603"/>
    <cellStyle name="60% - Accent4 5" xfId="3604"/>
    <cellStyle name="60% - Accent4 6" xfId="3605"/>
    <cellStyle name="60% - Accent5" xfId="3606"/>
    <cellStyle name="60% - Accent5 2" xfId="3607"/>
    <cellStyle name="60% - Accent5 2 10" xfId="3608"/>
    <cellStyle name="60% - Accent5 2 11" xfId="3609"/>
    <cellStyle name="60% - Accent5 2 12" xfId="3610"/>
    <cellStyle name="60% - Accent5 2 13" xfId="3611"/>
    <cellStyle name="60% - Accent5 2 14" xfId="3612"/>
    <cellStyle name="60% - Accent5 2 15" xfId="3613"/>
    <cellStyle name="60% - Accent5 2 2" xfId="3614"/>
    <cellStyle name="60% - Accent5 2 3" xfId="3615"/>
    <cellStyle name="60% - Accent5 2 4" xfId="3616"/>
    <cellStyle name="60% - Accent5 2 5" xfId="3617"/>
    <cellStyle name="60% - Accent5 2 6" xfId="3618"/>
    <cellStyle name="60% - Accent5 2 7" xfId="3619"/>
    <cellStyle name="60% - Accent5 2 8" xfId="3620"/>
    <cellStyle name="60% - Accent5 2 9" xfId="3621"/>
    <cellStyle name="60% - Accent5 3" xfId="3622"/>
    <cellStyle name="60% - Accent5 4" xfId="3623"/>
    <cellStyle name="60% - Accent5 5" xfId="3624"/>
    <cellStyle name="60% - Accent5 6" xfId="3625"/>
    <cellStyle name="60% - Accent6" xfId="3626"/>
    <cellStyle name="60% - Accent6 2" xfId="3627"/>
    <cellStyle name="60% - Accent6 2 10" xfId="3628"/>
    <cellStyle name="60% - Accent6 2 11" xfId="3629"/>
    <cellStyle name="60% - Accent6 2 12" xfId="3630"/>
    <cellStyle name="60% - Accent6 2 13" xfId="3631"/>
    <cellStyle name="60% - Accent6 2 14" xfId="3632"/>
    <cellStyle name="60% - Accent6 2 15" xfId="3633"/>
    <cellStyle name="60% - Accent6 2 16" xfId="3634"/>
    <cellStyle name="60% - Accent6 2 2" xfId="3635"/>
    <cellStyle name="60% - Accent6 2 3" xfId="3636"/>
    <cellStyle name="60% - Accent6 2 4" xfId="3637"/>
    <cellStyle name="60% - Accent6 2 5" xfId="3638"/>
    <cellStyle name="60% - Accent6 2 6" xfId="3639"/>
    <cellStyle name="60% - Accent6 2 7" xfId="3640"/>
    <cellStyle name="60% - Accent6 2 8" xfId="3641"/>
    <cellStyle name="60% - Accent6 2 9" xfId="3642"/>
    <cellStyle name="60% - Accent6 3" xfId="3643"/>
    <cellStyle name="60% - Accent6 4" xfId="3644"/>
    <cellStyle name="60% - Accent6 5" xfId="3645"/>
    <cellStyle name="60% - Accent6 6" xfId="3646"/>
    <cellStyle name="60% - akcent 1" xfId="3647"/>
    <cellStyle name="60% - akcent 2" xfId="3648"/>
    <cellStyle name="60% - akcent 3" xfId="3649"/>
    <cellStyle name="60% - akcent 4" xfId="3650"/>
    <cellStyle name="60% - akcent 5" xfId="3651"/>
    <cellStyle name="60% - akcent 6" xfId="3652"/>
    <cellStyle name="60% - Énfasis1 10" xfId="3653"/>
    <cellStyle name="60% - Énfasis1 11" xfId="3654"/>
    <cellStyle name="60% - Énfasis1 12" xfId="3655"/>
    <cellStyle name="60% - Énfasis1 13" xfId="3656"/>
    <cellStyle name="60% - Énfasis1 14" xfId="3657"/>
    <cellStyle name="60% - Énfasis1 15" xfId="3658"/>
    <cellStyle name="60% - Énfasis1 16" xfId="3659"/>
    <cellStyle name="60% - Énfasis1 2" xfId="3660"/>
    <cellStyle name="60% - Énfasis1 2 10" xfId="3661"/>
    <cellStyle name="60% - Énfasis1 2 11" xfId="3662"/>
    <cellStyle name="60% - Énfasis1 2 12" xfId="3663"/>
    <cellStyle name="60% - Énfasis1 2 13" xfId="3664"/>
    <cellStyle name="60% - Énfasis1 2 14" xfId="3665"/>
    <cellStyle name="60% - Énfasis1 2 2" xfId="3666"/>
    <cellStyle name="60% - Énfasis1 2 3" xfId="3667"/>
    <cellStyle name="60% - Énfasis1 2 4" xfId="3668"/>
    <cellStyle name="60% - Énfasis1 2 5" xfId="3669"/>
    <cellStyle name="60% - Énfasis1 2 6" xfId="3670"/>
    <cellStyle name="60% - Énfasis1 2 7" xfId="3671"/>
    <cellStyle name="60% - Énfasis1 2 8" xfId="3672"/>
    <cellStyle name="60% - Énfasis1 2 9" xfId="3673"/>
    <cellStyle name="60% - Énfasis1 3" xfId="3674"/>
    <cellStyle name="60% - Énfasis1 3 10" xfId="3675"/>
    <cellStyle name="60% - Énfasis1 3 11" xfId="3676"/>
    <cellStyle name="60% - Énfasis1 3 12" xfId="3677"/>
    <cellStyle name="60% - Énfasis1 3 13" xfId="3678"/>
    <cellStyle name="60% - Énfasis1 3 14" xfId="3679"/>
    <cellStyle name="60% - Énfasis1 3 2" xfId="3680"/>
    <cellStyle name="60% - Énfasis1 3 3" xfId="3681"/>
    <cellStyle name="60% - Énfasis1 3 4" xfId="3682"/>
    <cellStyle name="60% - Énfasis1 3 5" xfId="3683"/>
    <cellStyle name="60% - Énfasis1 3 6" xfId="3684"/>
    <cellStyle name="60% - Énfasis1 3 7" xfId="3685"/>
    <cellStyle name="60% - Énfasis1 3 8" xfId="3686"/>
    <cellStyle name="60% - Énfasis1 3 9" xfId="3687"/>
    <cellStyle name="60% - Énfasis1 4" xfId="3688"/>
    <cellStyle name="60% - Énfasis1 4 10" xfId="3689"/>
    <cellStyle name="60% - Énfasis1 4 11" xfId="3690"/>
    <cellStyle name="60% - Énfasis1 4 12" xfId="3691"/>
    <cellStyle name="60% - Énfasis1 4 13" xfId="3692"/>
    <cellStyle name="60% - Énfasis1 4 14" xfId="3693"/>
    <cellStyle name="60% - Énfasis1 4 2" xfId="3694"/>
    <cellStyle name="60% - Énfasis1 4 3" xfId="3695"/>
    <cellStyle name="60% - Énfasis1 4 4" xfId="3696"/>
    <cellStyle name="60% - Énfasis1 4 5" xfId="3697"/>
    <cellStyle name="60% - Énfasis1 4 6" xfId="3698"/>
    <cellStyle name="60% - Énfasis1 4 7" xfId="3699"/>
    <cellStyle name="60% - Énfasis1 4 8" xfId="3700"/>
    <cellStyle name="60% - Énfasis1 4 9" xfId="3701"/>
    <cellStyle name="60% - Énfasis1 5" xfId="3702"/>
    <cellStyle name="60% - Énfasis1 5 10" xfId="3703"/>
    <cellStyle name="60% - Énfasis1 5 11" xfId="3704"/>
    <cellStyle name="60% - Énfasis1 5 12" xfId="3705"/>
    <cellStyle name="60% - Énfasis1 5 13" xfId="3706"/>
    <cellStyle name="60% - Énfasis1 5 14" xfId="3707"/>
    <cellStyle name="60% - Énfasis1 5 2" xfId="3708"/>
    <cellStyle name="60% - Énfasis1 5 3" xfId="3709"/>
    <cellStyle name="60% - Énfasis1 5 4" xfId="3710"/>
    <cellStyle name="60% - Énfasis1 5 5" xfId="3711"/>
    <cellStyle name="60% - Énfasis1 5 6" xfId="3712"/>
    <cellStyle name="60% - Énfasis1 5 7" xfId="3713"/>
    <cellStyle name="60% - Énfasis1 5 8" xfId="3714"/>
    <cellStyle name="60% - Énfasis1 5 9" xfId="3715"/>
    <cellStyle name="60% - Énfasis1 6" xfId="3716"/>
    <cellStyle name="60% - Énfasis1 7" xfId="3717"/>
    <cellStyle name="60% - Énfasis1 8" xfId="3718"/>
    <cellStyle name="60% - Énfasis1 9" xfId="3719"/>
    <cellStyle name="60% - Énfasis2 10" xfId="3720"/>
    <cellStyle name="60% - Énfasis2 11" xfId="3721"/>
    <cellStyle name="60% - Énfasis2 12" xfId="3722"/>
    <cellStyle name="60% - Énfasis2 13" xfId="3723"/>
    <cellStyle name="60% - Énfasis2 14" xfId="3724"/>
    <cellStyle name="60% - Énfasis2 15" xfId="3725"/>
    <cellStyle name="60% - Énfasis2 16" xfId="3726"/>
    <cellStyle name="60% - Énfasis2 2" xfId="3727"/>
    <cellStyle name="60% - Énfasis2 2 10" xfId="3728"/>
    <cellStyle name="60% - Énfasis2 2 11" xfId="3729"/>
    <cellStyle name="60% - Énfasis2 2 12" xfId="3730"/>
    <cellStyle name="60% - Énfasis2 2 13" xfId="3731"/>
    <cellStyle name="60% - Énfasis2 2 14" xfId="3732"/>
    <cellStyle name="60% - Énfasis2 2 2" xfId="3733"/>
    <cellStyle name="60% - Énfasis2 2 3" xfId="3734"/>
    <cellStyle name="60% - Énfasis2 2 4" xfId="3735"/>
    <cellStyle name="60% - Énfasis2 2 5" xfId="3736"/>
    <cellStyle name="60% - Énfasis2 2 6" xfId="3737"/>
    <cellStyle name="60% - Énfasis2 2 7" xfId="3738"/>
    <cellStyle name="60% - Énfasis2 2 8" xfId="3739"/>
    <cellStyle name="60% - Énfasis2 2 9" xfId="3740"/>
    <cellStyle name="60% - Énfasis2 3" xfId="3741"/>
    <cellStyle name="60% - Énfasis2 3 10" xfId="3742"/>
    <cellStyle name="60% - Énfasis2 3 11" xfId="3743"/>
    <cellStyle name="60% - Énfasis2 3 12" xfId="3744"/>
    <cellStyle name="60% - Énfasis2 3 13" xfId="3745"/>
    <cellStyle name="60% - Énfasis2 3 14" xfId="3746"/>
    <cellStyle name="60% - Énfasis2 3 2" xfId="3747"/>
    <cellStyle name="60% - Énfasis2 3 3" xfId="3748"/>
    <cellStyle name="60% - Énfasis2 3 4" xfId="3749"/>
    <cellStyle name="60% - Énfasis2 3 5" xfId="3750"/>
    <cellStyle name="60% - Énfasis2 3 6" xfId="3751"/>
    <cellStyle name="60% - Énfasis2 3 7" xfId="3752"/>
    <cellStyle name="60% - Énfasis2 3 8" xfId="3753"/>
    <cellStyle name="60% - Énfasis2 3 9" xfId="3754"/>
    <cellStyle name="60% - Énfasis2 4" xfId="3755"/>
    <cellStyle name="60% - Énfasis2 4 10" xfId="3756"/>
    <cellStyle name="60% - Énfasis2 4 11" xfId="3757"/>
    <cellStyle name="60% - Énfasis2 4 12" xfId="3758"/>
    <cellStyle name="60% - Énfasis2 4 13" xfId="3759"/>
    <cellStyle name="60% - Énfasis2 4 14" xfId="3760"/>
    <cellStyle name="60% - Énfasis2 4 2" xfId="3761"/>
    <cellStyle name="60% - Énfasis2 4 3" xfId="3762"/>
    <cellStyle name="60% - Énfasis2 4 4" xfId="3763"/>
    <cellStyle name="60% - Énfasis2 4 5" xfId="3764"/>
    <cellStyle name="60% - Énfasis2 4 6" xfId="3765"/>
    <cellStyle name="60% - Énfasis2 4 7" xfId="3766"/>
    <cellStyle name="60% - Énfasis2 4 8" xfId="3767"/>
    <cellStyle name="60% - Énfasis2 4 9" xfId="3768"/>
    <cellStyle name="60% - Énfasis2 5" xfId="3769"/>
    <cellStyle name="60% - Énfasis2 5 10" xfId="3770"/>
    <cellStyle name="60% - Énfasis2 5 11" xfId="3771"/>
    <cellStyle name="60% - Énfasis2 5 12" xfId="3772"/>
    <cellStyle name="60% - Énfasis2 5 13" xfId="3773"/>
    <cellStyle name="60% - Énfasis2 5 14" xfId="3774"/>
    <cellStyle name="60% - Énfasis2 5 2" xfId="3775"/>
    <cellStyle name="60% - Énfasis2 5 3" xfId="3776"/>
    <cellStyle name="60% - Énfasis2 5 4" xfId="3777"/>
    <cellStyle name="60% - Énfasis2 5 5" xfId="3778"/>
    <cellStyle name="60% - Énfasis2 5 6" xfId="3779"/>
    <cellStyle name="60% - Énfasis2 5 7" xfId="3780"/>
    <cellStyle name="60% - Énfasis2 5 8" xfId="3781"/>
    <cellStyle name="60% - Énfasis2 5 9" xfId="3782"/>
    <cellStyle name="60% - Énfasis2 6" xfId="3783"/>
    <cellStyle name="60% - Énfasis2 7" xfId="3784"/>
    <cellStyle name="60% - Énfasis2 8" xfId="3785"/>
    <cellStyle name="60% - Énfasis2 9" xfId="3786"/>
    <cellStyle name="60% - Énfasis3 10" xfId="3787"/>
    <cellStyle name="60% - Énfasis3 11" xfId="3788"/>
    <cellStyle name="60% - Énfasis3 12" xfId="3789"/>
    <cellStyle name="60% - Énfasis3 13" xfId="3790"/>
    <cellStyle name="60% - Énfasis3 14" xfId="3791"/>
    <cellStyle name="60% - Énfasis3 15" xfId="3792"/>
    <cellStyle name="60% - Énfasis3 16" xfId="3793"/>
    <cellStyle name="60% - Énfasis3 2" xfId="3794"/>
    <cellStyle name="60% - Énfasis3 2 10" xfId="3795"/>
    <cellStyle name="60% - Énfasis3 2 11" xfId="3796"/>
    <cellStyle name="60% - Énfasis3 2 12" xfId="3797"/>
    <cellStyle name="60% - Énfasis3 2 13" xfId="3798"/>
    <cellStyle name="60% - Énfasis3 2 14" xfId="3799"/>
    <cellStyle name="60% - Énfasis3 2 2" xfId="3800"/>
    <cellStyle name="60% - Énfasis3 2 3" xfId="3801"/>
    <cellStyle name="60% - Énfasis3 2 4" xfId="3802"/>
    <cellStyle name="60% - Énfasis3 2 5" xfId="3803"/>
    <cellStyle name="60% - Énfasis3 2 6" xfId="3804"/>
    <cellStyle name="60% - Énfasis3 2 7" xfId="3805"/>
    <cellStyle name="60% - Énfasis3 2 8" xfId="3806"/>
    <cellStyle name="60% - Énfasis3 2 9" xfId="3807"/>
    <cellStyle name="60% - Énfasis3 3" xfId="3808"/>
    <cellStyle name="60% - Énfasis3 3 10" xfId="3809"/>
    <cellStyle name="60% - Énfasis3 3 11" xfId="3810"/>
    <cellStyle name="60% - Énfasis3 3 12" xfId="3811"/>
    <cellStyle name="60% - Énfasis3 3 13" xfId="3812"/>
    <cellStyle name="60% - Énfasis3 3 14" xfId="3813"/>
    <cellStyle name="60% - Énfasis3 3 2" xfId="3814"/>
    <cellStyle name="60% - Énfasis3 3 3" xfId="3815"/>
    <cellStyle name="60% - Énfasis3 3 4" xfId="3816"/>
    <cellStyle name="60% - Énfasis3 3 5" xfId="3817"/>
    <cellStyle name="60% - Énfasis3 3 6" xfId="3818"/>
    <cellStyle name="60% - Énfasis3 3 7" xfId="3819"/>
    <cellStyle name="60% - Énfasis3 3 8" xfId="3820"/>
    <cellStyle name="60% - Énfasis3 3 9" xfId="3821"/>
    <cellStyle name="60% - Énfasis3 4" xfId="3822"/>
    <cellStyle name="60% - Énfasis3 4 10" xfId="3823"/>
    <cellStyle name="60% - Énfasis3 4 11" xfId="3824"/>
    <cellStyle name="60% - Énfasis3 4 12" xfId="3825"/>
    <cellStyle name="60% - Énfasis3 4 13" xfId="3826"/>
    <cellStyle name="60% - Énfasis3 4 14" xfId="3827"/>
    <cellStyle name="60% - Énfasis3 4 2" xfId="3828"/>
    <cellStyle name="60% - Énfasis3 4 3" xfId="3829"/>
    <cellStyle name="60% - Énfasis3 4 4" xfId="3830"/>
    <cellStyle name="60% - Énfasis3 4 5" xfId="3831"/>
    <cellStyle name="60% - Énfasis3 4 6" xfId="3832"/>
    <cellStyle name="60% - Énfasis3 4 7" xfId="3833"/>
    <cellStyle name="60% - Énfasis3 4 8" xfId="3834"/>
    <cellStyle name="60% - Énfasis3 4 9" xfId="3835"/>
    <cellStyle name="60% - Énfasis3 5" xfId="3836"/>
    <cellStyle name="60% - Énfasis3 5 10" xfId="3837"/>
    <cellStyle name="60% - Énfasis3 5 11" xfId="3838"/>
    <cellStyle name="60% - Énfasis3 5 12" xfId="3839"/>
    <cellStyle name="60% - Énfasis3 5 13" xfId="3840"/>
    <cellStyle name="60% - Énfasis3 5 14" xfId="3841"/>
    <cellStyle name="60% - Énfasis3 5 2" xfId="3842"/>
    <cellStyle name="60% - Énfasis3 5 3" xfId="3843"/>
    <cellStyle name="60% - Énfasis3 5 4" xfId="3844"/>
    <cellStyle name="60% - Énfasis3 5 5" xfId="3845"/>
    <cellStyle name="60% - Énfasis3 5 6" xfId="3846"/>
    <cellStyle name="60% - Énfasis3 5 7" xfId="3847"/>
    <cellStyle name="60% - Énfasis3 5 8" xfId="3848"/>
    <cellStyle name="60% - Énfasis3 5 9" xfId="3849"/>
    <cellStyle name="60% - Énfasis3 6" xfId="3850"/>
    <cellStyle name="60% - Énfasis3 7" xfId="3851"/>
    <cellStyle name="60% - Énfasis3 8" xfId="3852"/>
    <cellStyle name="60% - Énfasis3 9" xfId="3853"/>
    <cellStyle name="60% - Énfasis4 10" xfId="3854"/>
    <cellStyle name="60% - Énfasis4 11" xfId="3855"/>
    <cellStyle name="60% - Énfasis4 12" xfId="3856"/>
    <cellStyle name="60% - Énfasis4 13" xfId="3857"/>
    <cellStyle name="60% - Énfasis4 14" xfId="3858"/>
    <cellStyle name="60% - Énfasis4 15" xfId="3859"/>
    <cellStyle name="60% - Énfasis4 16" xfId="3860"/>
    <cellStyle name="60% - Énfasis4 2" xfId="3861"/>
    <cellStyle name="60% - Énfasis4 2 10" xfId="3862"/>
    <cellStyle name="60% - Énfasis4 2 11" xfId="3863"/>
    <cellStyle name="60% - Énfasis4 2 12" xfId="3864"/>
    <cellStyle name="60% - Énfasis4 2 13" xfId="3865"/>
    <cellStyle name="60% - Énfasis4 2 14" xfId="3866"/>
    <cellStyle name="60% - Énfasis4 2 2" xfId="3867"/>
    <cellStyle name="60% - Énfasis4 2 3" xfId="3868"/>
    <cellStyle name="60% - Énfasis4 2 4" xfId="3869"/>
    <cellStyle name="60% - Énfasis4 2 5" xfId="3870"/>
    <cellStyle name="60% - Énfasis4 2 6" xfId="3871"/>
    <cellStyle name="60% - Énfasis4 2 7" xfId="3872"/>
    <cellStyle name="60% - Énfasis4 2 8" xfId="3873"/>
    <cellStyle name="60% - Énfasis4 2 9" xfId="3874"/>
    <cellStyle name="60% - Énfasis4 3" xfId="3875"/>
    <cellStyle name="60% - Énfasis4 3 10" xfId="3876"/>
    <cellStyle name="60% - Énfasis4 3 11" xfId="3877"/>
    <cellStyle name="60% - Énfasis4 3 12" xfId="3878"/>
    <cellStyle name="60% - Énfasis4 3 13" xfId="3879"/>
    <cellStyle name="60% - Énfasis4 3 14" xfId="3880"/>
    <cellStyle name="60% - Énfasis4 3 2" xfId="3881"/>
    <cellStyle name="60% - Énfasis4 3 3" xfId="3882"/>
    <cellStyle name="60% - Énfasis4 3 4" xfId="3883"/>
    <cellStyle name="60% - Énfasis4 3 5" xfId="3884"/>
    <cellStyle name="60% - Énfasis4 3 6" xfId="3885"/>
    <cellStyle name="60% - Énfasis4 3 7" xfId="3886"/>
    <cellStyle name="60% - Énfasis4 3 8" xfId="3887"/>
    <cellStyle name="60% - Énfasis4 3 9" xfId="3888"/>
    <cellStyle name="60% - Énfasis4 4" xfId="3889"/>
    <cellStyle name="60% - Énfasis4 4 10" xfId="3890"/>
    <cellStyle name="60% - Énfasis4 4 11" xfId="3891"/>
    <cellStyle name="60% - Énfasis4 4 12" xfId="3892"/>
    <cellStyle name="60% - Énfasis4 4 13" xfId="3893"/>
    <cellStyle name="60% - Énfasis4 4 14" xfId="3894"/>
    <cellStyle name="60% - Énfasis4 4 2" xfId="3895"/>
    <cellStyle name="60% - Énfasis4 4 3" xfId="3896"/>
    <cellStyle name="60% - Énfasis4 4 4" xfId="3897"/>
    <cellStyle name="60% - Énfasis4 4 5" xfId="3898"/>
    <cellStyle name="60% - Énfasis4 4 6" xfId="3899"/>
    <cellStyle name="60% - Énfasis4 4 7" xfId="3900"/>
    <cellStyle name="60% - Énfasis4 4 8" xfId="3901"/>
    <cellStyle name="60% - Énfasis4 4 9" xfId="3902"/>
    <cellStyle name="60% - Énfasis4 5" xfId="3903"/>
    <cellStyle name="60% - Énfasis4 5 10" xfId="3904"/>
    <cellStyle name="60% - Énfasis4 5 11" xfId="3905"/>
    <cellStyle name="60% - Énfasis4 5 12" xfId="3906"/>
    <cellStyle name="60% - Énfasis4 5 13" xfId="3907"/>
    <cellStyle name="60% - Énfasis4 5 14" xfId="3908"/>
    <cellStyle name="60% - Énfasis4 5 2" xfId="3909"/>
    <cellStyle name="60% - Énfasis4 5 3" xfId="3910"/>
    <cellStyle name="60% - Énfasis4 5 4" xfId="3911"/>
    <cellStyle name="60% - Énfasis4 5 5" xfId="3912"/>
    <cellStyle name="60% - Énfasis4 5 6" xfId="3913"/>
    <cellStyle name="60% - Énfasis4 5 7" xfId="3914"/>
    <cellStyle name="60% - Énfasis4 5 8" xfId="3915"/>
    <cellStyle name="60% - Énfasis4 5 9" xfId="3916"/>
    <cellStyle name="60% - Énfasis4 6" xfId="3917"/>
    <cellStyle name="60% - Énfasis4 7" xfId="3918"/>
    <cellStyle name="60% - Énfasis4 8" xfId="3919"/>
    <cellStyle name="60% - Énfasis4 9" xfId="3920"/>
    <cellStyle name="60% - Énfasis5 10" xfId="3921"/>
    <cellStyle name="60% - Énfasis5 11" xfId="3922"/>
    <cellStyle name="60% - Énfasis5 12" xfId="3923"/>
    <cellStyle name="60% - Énfasis5 13" xfId="3924"/>
    <cellStyle name="60% - Énfasis5 14" xfId="3925"/>
    <cellStyle name="60% - Énfasis5 15" xfId="3926"/>
    <cellStyle name="60% - Énfasis5 16" xfId="3927"/>
    <cellStyle name="60% - Énfasis5 2" xfId="3928"/>
    <cellStyle name="60% - Énfasis5 2 10" xfId="3929"/>
    <cellStyle name="60% - Énfasis5 2 11" xfId="3930"/>
    <cellStyle name="60% - Énfasis5 2 12" xfId="3931"/>
    <cellStyle name="60% - Énfasis5 2 13" xfId="3932"/>
    <cellStyle name="60% - Énfasis5 2 14" xfId="3933"/>
    <cellStyle name="60% - Énfasis5 2 2" xfId="3934"/>
    <cellStyle name="60% - Énfasis5 2 3" xfId="3935"/>
    <cellStyle name="60% - Énfasis5 2 4" xfId="3936"/>
    <cellStyle name="60% - Énfasis5 2 5" xfId="3937"/>
    <cellStyle name="60% - Énfasis5 2 6" xfId="3938"/>
    <cellStyle name="60% - Énfasis5 2 7" xfId="3939"/>
    <cellStyle name="60% - Énfasis5 2 8" xfId="3940"/>
    <cellStyle name="60% - Énfasis5 2 9" xfId="3941"/>
    <cellStyle name="60% - Énfasis5 3" xfId="3942"/>
    <cellStyle name="60% - Énfasis5 3 10" xfId="3943"/>
    <cellStyle name="60% - Énfasis5 3 11" xfId="3944"/>
    <cellStyle name="60% - Énfasis5 3 12" xfId="3945"/>
    <cellStyle name="60% - Énfasis5 3 13" xfId="3946"/>
    <cellStyle name="60% - Énfasis5 3 14" xfId="3947"/>
    <cellStyle name="60% - Énfasis5 3 2" xfId="3948"/>
    <cellStyle name="60% - Énfasis5 3 3" xfId="3949"/>
    <cellStyle name="60% - Énfasis5 3 4" xfId="3950"/>
    <cellStyle name="60% - Énfasis5 3 5" xfId="3951"/>
    <cellStyle name="60% - Énfasis5 3 6" xfId="3952"/>
    <cellStyle name="60% - Énfasis5 3 7" xfId="3953"/>
    <cellStyle name="60% - Énfasis5 3 8" xfId="3954"/>
    <cellStyle name="60% - Énfasis5 3 9" xfId="3955"/>
    <cellStyle name="60% - Énfasis5 4" xfId="3956"/>
    <cellStyle name="60% - Énfasis5 4 10" xfId="3957"/>
    <cellStyle name="60% - Énfasis5 4 11" xfId="3958"/>
    <cellStyle name="60% - Énfasis5 4 12" xfId="3959"/>
    <cellStyle name="60% - Énfasis5 4 13" xfId="3960"/>
    <cellStyle name="60% - Énfasis5 4 14" xfId="3961"/>
    <cellStyle name="60% - Énfasis5 4 2" xfId="3962"/>
    <cellStyle name="60% - Énfasis5 4 3" xfId="3963"/>
    <cellStyle name="60% - Énfasis5 4 4" xfId="3964"/>
    <cellStyle name="60% - Énfasis5 4 5" xfId="3965"/>
    <cellStyle name="60% - Énfasis5 4 6" xfId="3966"/>
    <cellStyle name="60% - Énfasis5 4 7" xfId="3967"/>
    <cellStyle name="60% - Énfasis5 4 8" xfId="3968"/>
    <cellStyle name="60% - Énfasis5 4 9" xfId="3969"/>
    <cellStyle name="60% - Énfasis5 5" xfId="3970"/>
    <cellStyle name="60% - Énfasis5 5 10" xfId="3971"/>
    <cellStyle name="60% - Énfasis5 5 11" xfId="3972"/>
    <cellStyle name="60% - Énfasis5 5 12" xfId="3973"/>
    <cellStyle name="60% - Énfasis5 5 13" xfId="3974"/>
    <cellStyle name="60% - Énfasis5 5 14" xfId="3975"/>
    <cellStyle name="60% - Énfasis5 5 2" xfId="3976"/>
    <cellStyle name="60% - Énfasis5 5 3" xfId="3977"/>
    <cellStyle name="60% - Énfasis5 5 4" xfId="3978"/>
    <cellStyle name="60% - Énfasis5 5 5" xfId="3979"/>
    <cellStyle name="60% - Énfasis5 5 6" xfId="3980"/>
    <cellStyle name="60% - Énfasis5 5 7" xfId="3981"/>
    <cellStyle name="60% - Énfasis5 5 8" xfId="3982"/>
    <cellStyle name="60% - Énfasis5 5 9" xfId="3983"/>
    <cellStyle name="60% - Énfasis5 6" xfId="3984"/>
    <cellStyle name="60% - Énfasis5 7" xfId="3985"/>
    <cellStyle name="60% - Énfasis5 8" xfId="3986"/>
    <cellStyle name="60% - Énfasis5 9" xfId="3987"/>
    <cellStyle name="60% - Énfasis6 10" xfId="3988"/>
    <cellStyle name="60% - Énfasis6 11" xfId="3989"/>
    <cellStyle name="60% - Énfasis6 12" xfId="3990"/>
    <cellStyle name="60% - Énfasis6 13" xfId="3991"/>
    <cellStyle name="60% - Énfasis6 14" xfId="3992"/>
    <cellStyle name="60% - Énfasis6 15" xfId="3993"/>
    <cellStyle name="60% - Énfasis6 16" xfId="3994"/>
    <cellStyle name="60% - Énfasis6 2" xfId="3995"/>
    <cellStyle name="60% - Énfasis6 2 10" xfId="3996"/>
    <cellStyle name="60% - Énfasis6 2 11" xfId="3997"/>
    <cellStyle name="60% - Énfasis6 2 12" xfId="3998"/>
    <cellStyle name="60% - Énfasis6 2 13" xfId="3999"/>
    <cellStyle name="60% - Énfasis6 2 14" xfId="4000"/>
    <cellStyle name="60% - Énfasis6 2 2" xfId="4001"/>
    <cellStyle name="60% - Énfasis6 2 3" xfId="4002"/>
    <cellStyle name="60% - Énfasis6 2 4" xfId="4003"/>
    <cellStyle name="60% - Énfasis6 2 5" xfId="4004"/>
    <cellStyle name="60% - Énfasis6 2 6" xfId="4005"/>
    <cellStyle name="60% - Énfasis6 2 7" xfId="4006"/>
    <cellStyle name="60% - Énfasis6 2 8" xfId="4007"/>
    <cellStyle name="60% - Énfasis6 2 9" xfId="4008"/>
    <cellStyle name="60% - Énfasis6 3" xfId="4009"/>
    <cellStyle name="60% - Énfasis6 3 10" xfId="4010"/>
    <cellStyle name="60% - Énfasis6 3 11" xfId="4011"/>
    <cellStyle name="60% - Énfasis6 3 12" xfId="4012"/>
    <cellStyle name="60% - Énfasis6 3 13" xfId="4013"/>
    <cellStyle name="60% - Énfasis6 3 14" xfId="4014"/>
    <cellStyle name="60% - Énfasis6 3 2" xfId="4015"/>
    <cellStyle name="60% - Énfasis6 3 3" xfId="4016"/>
    <cellStyle name="60% - Énfasis6 3 4" xfId="4017"/>
    <cellStyle name="60% - Énfasis6 3 5" xfId="4018"/>
    <cellStyle name="60% - Énfasis6 3 6" xfId="4019"/>
    <cellStyle name="60% - Énfasis6 3 7" xfId="4020"/>
    <cellStyle name="60% - Énfasis6 3 8" xfId="4021"/>
    <cellStyle name="60% - Énfasis6 3 9" xfId="4022"/>
    <cellStyle name="60% - Énfasis6 4" xfId="4023"/>
    <cellStyle name="60% - Énfasis6 4 10" xfId="4024"/>
    <cellStyle name="60% - Énfasis6 4 11" xfId="4025"/>
    <cellStyle name="60% - Énfasis6 4 12" xfId="4026"/>
    <cellStyle name="60% - Énfasis6 4 13" xfId="4027"/>
    <cellStyle name="60% - Énfasis6 4 14" xfId="4028"/>
    <cellStyle name="60% - Énfasis6 4 2" xfId="4029"/>
    <cellStyle name="60% - Énfasis6 4 3" xfId="4030"/>
    <cellStyle name="60% - Énfasis6 4 4" xfId="4031"/>
    <cellStyle name="60% - Énfasis6 4 5" xfId="4032"/>
    <cellStyle name="60% - Énfasis6 4 6" xfId="4033"/>
    <cellStyle name="60% - Énfasis6 4 7" xfId="4034"/>
    <cellStyle name="60% - Énfasis6 4 8" xfId="4035"/>
    <cellStyle name="60% - Énfasis6 4 9" xfId="4036"/>
    <cellStyle name="60% - Énfasis6 5" xfId="4037"/>
    <cellStyle name="60% - Énfasis6 5 10" xfId="4038"/>
    <cellStyle name="60% - Énfasis6 5 11" xfId="4039"/>
    <cellStyle name="60% - Énfasis6 5 12" xfId="4040"/>
    <cellStyle name="60% - Énfasis6 5 13" xfId="4041"/>
    <cellStyle name="60% - Énfasis6 5 14" xfId="4042"/>
    <cellStyle name="60% - Énfasis6 5 2" xfId="4043"/>
    <cellStyle name="60% - Énfasis6 5 3" xfId="4044"/>
    <cellStyle name="60% - Énfasis6 5 4" xfId="4045"/>
    <cellStyle name="60% - Énfasis6 5 5" xfId="4046"/>
    <cellStyle name="60% - Énfasis6 5 6" xfId="4047"/>
    <cellStyle name="60% - Énfasis6 5 7" xfId="4048"/>
    <cellStyle name="60% - Énfasis6 5 8" xfId="4049"/>
    <cellStyle name="60% - Énfasis6 5 9" xfId="4050"/>
    <cellStyle name="60% - Énfasis6 6" xfId="4051"/>
    <cellStyle name="60% - Énfasis6 7" xfId="4052"/>
    <cellStyle name="60% - Énfasis6 8" xfId="4053"/>
    <cellStyle name="60% - Énfasis6 9" xfId="4054"/>
    <cellStyle name="6mal" xfId="4055"/>
    <cellStyle name="9" xfId="4056"/>
    <cellStyle name="A3 297 x 420 mm" xfId="4057"/>
    <cellStyle name="A3 297 x 420 mm 2" xfId="4058"/>
    <cellStyle name="A3 297 x 420 mm 2 2" xfId="4059"/>
    <cellStyle name="A3 297 x 420 mm 3" xfId="4060"/>
    <cellStyle name="A3 297 x 420 mm 3 2" xfId="4061"/>
    <cellStyle name="aaa" xfId="4062"/>
    <cellStyle name="Accent1" xfId="4063"/>
    <cellStyle name="Accent1 2" xfId="4064"/>
    <cellStyle name="Accent1 2 10" xfId="4065"/>
    <cellStyle name="Accent1 2 11" xfId="4066"/>
    <cellStyle name="Accent1 2 12" xfId="4067"/>
    <cellStyle name="Accent1 2 13" xfId="4068"/>
    <cellStyle name="Accent1 2 14" xfId="4069"/>
    <cellStyle name="Accent1 2 15" xfId="4070"/>
    <cellStyle name="Accent1 2 2" xfId="4071"/>
    <cellStyle name="Accent1 2 3" xfId="4072"/>
    <cellStyle name="Accent1 2 4" xfId="4073"/>
    <cellStyle name="Accent1 2 5" xfId="4074"/>
    <cellStyle name="Accent1 2 6" xfId="4075"/>
    <cellStyle name="Accent1 2 7" xfId="4076"/>
    <cellStyle name="Accent1 2 8" xfId="4077"/>
    <cellStyle name="Accent1 2 9" xfId="4078"/>
    <cellStyle name="Accent1 3" xfId="4079"/>
    <cellStyle name="Accent1 4" xfId="4080"/>
    <cellStyle name="Accent1 5" xfId="4081"/>
    <cellStyle name="Accent1 6" xfId="4082"/>
    <cellStyle name="Accent2" xfId="4083"/>
    <cellStyle name="Accent2 2" xfId="4084"/>
    <cellStyle name="Accent2 2 10" xfId="4085"/>
    <cellStyle name="Accent2 2 11" xfId="4086"/>
    <cellStyle name="Accent2 2 12" xfId="4087"/>
    <cellStyle name="Accent2 2 13" xfId="4088"/>
    <cellStyle name="Accent2 2 14" xfId="4089"/>
    <cellStyle name="Accent2 2 15" xfId="4090"/>
    <cellStyle name="Accent2 2 2" xfId="4091"/>
    <cellStyle name="Accent2 2 3" xfId="4092"/>
    <cellStyle name="Accent2 2 4" xfId="4093"/>
    <cellStyle name="Accent2 2 5" xfId="4094"/>
    <cellStyle name="Accent2 2 6" xfId="4095"/>
    <cellStyle name="Accent2 2 7" xfId="4096"/>
    <cellStyle name="Accent2 2 8" xfId="4097"/>
    <cellStyle name="Accent2 2 9" xfId="4098"/>
    <cellStyle name="Accent2 3" xfId="4099"/>
    <cellStyle name="Accent2 4" xfId="4100"/>
    <cellStyle name="Accent2 5" xfId="4101"/>
    <cellStyle name="Accent2 6" xfId="4102"/>
    <cellStyle name="Accent3" xfId="4103"/>
    <cellStyle name="Accent3 2" xfId="4104"/>
    <cellStyle name="Accent3 2 10" xfId="4105"/>
    <cellStyle name="Accent3 2 11" xfId="4106"/>
    <cellStyle name="Accent3 2 12" xfId="4107"/>
    <cellStyle name="Accent3 2 13" xfId="4108"/>
    <cellStyle name="Accent3 2 14" xfId="4109"/>
    <cellStyle name="Accent3 2 15" xfId="4110"/>
    <cellStyle name="Accent3 2 2" xfId="4111"/>
    <cellStyle name="Accent3 2 3" xfId="4112"/>
    <cellStyle name="Accent3 2 4" xfId="4113"/>
    <cellStyle name="Accent3 2 5" xfId="4114"/>
    <cellStyle name="Accent3 2 6" xfId="4115"/>
    <cellStyle name="Accent3 2 7" xfId="4116"/>
    <cellStyle name="Accent3 2 8" xfId="4117"/>
    <cellStyle name="Accent3 2 9" xfId="4118"/>
    <cellStyle name="Accent3 3" xfId="4119"/>
    <cellStyle name="Accent3 4" xfId="4120"/>
    <cellStyle name="Accent3 5" xfId="4121"/>
    <cellStyle name="Accent3 6" xfId="4122"/>
    <cellStyle name="Accent4" xfId="4123"/>
    <cellStyle name="Accent4 2" xfId="4124"/>
    <cellStyle name="Accent4 2 10" xfId="4125"/>
    <cellStyle name="Accent4 2 11" xfId="4126"/>
    <cellStyle name="Accent4 2 12" xfId="4127"/>
    <cellStyle name="Accent4 2 13" xfId="4128"/>
    <cellStyle name="Accent4 2 14" xfId="4129"/>
    <cellStyle name="Accent4 2 15" xfId="4130"/>
    <cellStyle name="Accent4 2 2" xfId="4131"/>
    <cellStyle name="Accent4 2 3" xfId="4132"/>
    <cellStyle name="Accent4 2 4" xfId="4133"/>
    <cellStyle name="Accent4 2 5" xfId="4134"/>
    <cellStyle name="Accent4 2 6" xfId="4135"/>
    <cellStyle name="Accent4 2 7" xfId="4136"/>
    <cellStyle name="Accent4 2 8" xfId="4137"/>
    <cellStyle name="Accent4 2 9" xfId="4138"/>
    <cellStyle name="Accent4 3" xfId="4139"/>
    <cellStyle name="Accent4 4" xfId="4140"/>
    <cellStyle name="Accent4 5" xfId="4141"/>
    <cellStyle name="Accent4 6" xfId="4142"/>
    <cellStyle name="Accent5" xfId="4143"/>
    <cellStyle name="Accent5 2" xfId="4144"/>
    <cellStyle name="Accent5 2 10" xfId="4145"/>
    <cellStyle name="Accent5 2 11" xfId="4146"/>
    <cellStyle name="Accent5 2 12" xfId="4147"/>
    <cellStyle name="Accent5 2 13" xfId="4148"/>
    <cellStyle name="Accent5 2 14" xfId="4149"/>
    <cellStyle name="Accent5 2 15" xfId="4150"/>
    <cellStyle name="Accent5 2 2" xfId="4151"/>
    <cellStyle name="Accent5 2 3" xfId="4152"/>
    <cellStyle name="Accent5 2 4" xfId="4153"/>
    <cellStyle name="Accent5 2 5" xfId="4154"/>
    <cellStyle name="Accent5 2 6" xfId="4155"/>
    <cellStyle name="Accent5 2 7" xfId="4156"/>
    <cellStyle name="Accent5 2 8" xfId="4157"/>
    <cellStyle name="Accent5 2 9" xfId="4158"/>
    <cellStyle name="Accent5 3" xfId="4159"/>
    <cellStyle name="Accent5 4" xfId="4160"/>
    <cellStyle name="Accent5 5" xfId="4161"/>
    <cellStyle name="Accent5 6" xfId="4162"/>
    <cellStyle name="Accent6" xfId="4163"/>
    <cellStyle name="Accent6 2" xfId="4164"/>
    <cellStyle name="Accent6 2 10" xfId="4165"/>
    <cellStyle name="Accent6 2 11" xfId="4166"/>
    <cellStyle name="Accent6 2 12" xfId="4167"/>
    <cellStyle name="Accent6 2 13" xfId="4168"/>
    <cellStyle name="Accent6 2 14" xfId="4169"/>
    <cellStyle name="Accent6 2 15" xfId="4170"/>
    <cellStyle name="Accent6 2 2" xfId="4171"/>
    <cellStyle name="Accent6 2 3" xfId="4172"/>
    <cellStyle name="Accent6 2 4" xfId="4173"/>
    <cellStyle name="Accent6 2 5" xfId="4174"/>
    <cellStyle name="Accent6 2 6" xfId="4175"/>
    <cellStyle name="Accent6 2 7" xfId="4176"/>
    <cellStyle name="Accent6 2 8" xfId="4177"/>
    <cellStyle name="Accent6 2 9" xfId="4178"/>
    <cellStyle name="Accent6 3" xfId="4179"/>
    <cellStyle name="Accent6 4" xfId="4180"/>
    <cellStyle name="Accent6 5" xfId="4181"/>
    <cellStyle name="Accent6 6" xfId="4182"/>
    <cellStyle name="Actual Date" xfId="4183"/>
    <cellStyle name="Admin" xfId="4184"/>
    <cellStyle name="Advanced Medical Solutions Group plc (AIM:AMS) - Monthly Forward P/E (NTM)Style" xfId="4185"/>
    <cellStyle name="AFE" xfId="4186"/>
    <cellStyle name="Akcent 1" xfId="4187"/>
    <cellStyle name="Akcent 2" xfId="4188"/>
    <cellStyle name="Akcent 3" xfId="4189"/>
    <cellStyle name="Akcent 4" xfId="4190"/>
    <cellStyle name="Akcent 5" xfId="4191"/>
    <cellStyle name="Akcent 6" xfId="4192"/>
    <cellStyle name="Align Technology Inc. (NasdaqGS:ALGN) - Monthly Forward P/E (NTM)Style" xfId="4193"/>
    <cellStyle name="ANCLAS,REZONES Y SUS PARTES,DE FUNDICION,DE HIERRO O DE ACERO" xfId="4194"/>
    <cellStyle name="args.style" xfId="4195"/>
    <cellStyle name="Arial 10" xfId="4196"/>
    <cellStyle name="Arial 12" xfId="4197"/>
    <cellStyle name="ARIAL NARROW" xfId="4198"/>
    <cellStyle name="Arreg" xfId="4199"/>
    <cellStyle name="ÄÞ¸¶ [0]_±âÅ¸" xfId="4200"/>
    <cellStyle name="ÄÞ¸¶_±âÅ¸" xfId="4201"/>
    <cellStyle name="AttributionsStyle" xfId="4202"/>
    <cellStyle name="auf tausender" xfId="4203"/>
    <cellStyle name="Avertissement" xfId="4204"/>
    <cellStyle name="b Highlight 2 Line" xfId="4205"/>
    <cellStyle name="BackGround" xfId="4206"/>
    <cellStyle name="Bad" xfId="4207"/>
    <cellStyle name="Bad 2" xfId="4208"/>
    <cellStyle name="Bad 2 10" xfId="4209"/>
    <cellStyle name="Bad 2 11" xfId="4210"/>
    <cellStyle name="Bad 2 12" xfId="4211"/>
    <cellStyle name="Bad 2 13" xfId="4212"/>
    <cellStyle name="Bad 2 14" xfId="4213"/>
    <cellStyle name="Bad 2 15" xfId="4214"/>
    <cellStyle name="Bad 2 2" xfId="4215"/>
    <cellStyle name="Bad 2 3" xfId="4216"/>
    <cellStyle name="Bad 2 4" xfId="4217"/>
    <cellStyle name="Bad 2 5" xfId="4218"/>
    <cellStyle name="Bad 2 6" xfId="4219"/>
    <cellStyle name="Bad 2 7" xfId="4220"/>
    <cellStyle name="Bad 2 8" xfId="4221"/>
    <cellStyle name="Bad 2 9" xfId="4222"/>
    <cellStyle name="Bad 3" xfId="4223"/>
    <cellStyle name="Bad 4" xfId="4224"/>
    <cellStyle name="Bad 5" xfId="4225"/>
    <cellStyle name="Bad 6" xfId="4226"/>
    <cellStyle name="Banner" xfId="4227"/>
    <cellStyle name="BE Pickup Link" xfId="4228"/>
    <cellStyle name="Bidvest Group Ltd. (JSE:BVT) - Share PricingStyle" xfId="4229"/>
    <cellStyle name="BlackStrike" xfId="4230"/>
    <cellStyle name="BlackText" xfId="4231"/>
    <cellStyle name="blank" xfId="4232"/>
    <cellStyle name="Blank [$]" xfId="4233"/>
    <cellStyle name="Blank [,]" xfId="4234"/>
    <cellStyle name="Blank [1%]" xfId="4235"/>
    <cellStyle name="Blank [2%]" xfId="4236"/>
    <cellStyle name="blau" xfId="4237"/>
    <cellStyle name="blue" xfId="4238"/>
    <cellStyle name="BoldText" xfId="4239"/>
    <cellStyle name="Border Heavy" xfId="4240"/>
    <cellStyle name="Border Heavy 2" xfId="4241"/>
    <cellStyle name="Border Heavy 2 2" xfId="4242"/>
    <cellStyle name="Border Thin" xfId="4243"/>
    <cellStyle name="Border Thin 10" xfId="4244"/>
    <cellStyle name="Border Thin 11" xfId="4245"/>
    <cellStyle name="Border Thin 12" xfId="4246"/>
    <cellStyle name="Border Thin 13" xfId="4247"/>
    <cellStyle name="Border Thin 14" xfId="4248"/>
    <cellStyle name="Border Thin 2" xfId="4249"/>
    <cellStyle name="Border Thin 2 10" xfId="4250"/>
    <cellStyle name="Border Thin 2 11" xfId="4251"/>
    <cellStyle name="Border Thin 2 12" xfId="4252"/>
    <cellStyle name="Border Thin 2 13" xfId="4253"/>
    <cellStyle name="Border Thin 2 2" xfId="4254"/>
    <cellStyle name="Border Thin 2 3" xfId="4255"/>
    <cellStyle name="Border Thin 2 4" xfId="4256"/>
    <cellStyle name="Border Thin 2 5" xfId="4257"/>
    <cellStyle name="Border Thin 2 6" xfId="4258"/>
    <cellStyle name="Border Thin 2 7" xfId="4259"/>
    <cellStyle name="Border Thin 2 8" xfId="4260"/>
    <cellStyle name="Border Thin 2 9" xfId="4261"/>
    <cellStyle name="Border Thin 3" xfId="4262"/>
    <cellStyle name="Border Thin 4" xfId="4263"/>
    <cellStyle name="Border Thin 5" xfId="4264"/>
    <cellStyle name="Border Thin 6" xfId="4265"/>
    <cellStyle name="Border Thin 7" xfId="4266"/>
    <cellStyle name="Border Thin 8" xfId="4267"/>
    <cellStyle name="Border Thin 9" xfId="4268"/>
    <cellStyle name="BPS" xfId="4269"/>
    <cellStyle name="British Pound" xfId="4270"/>
    <cellStyle name="Buena 10" xfId="4271"/>
    <cellStyle name="Buena 11" xfId="4272"/>
    <cellStyle name="Buena 12" xfId="4273"/>
    <cellStyle name="Buena 13" xfId="4274"/>
    <cellStyle name="Buena 14" xfId="4275"/>
    <cellStyle name="Buena 15" xfId="4276"/>
    <cellStyle name="Buena 16" xfId="4277"/>
    <cellStyle name="Buena 2" xfId="4278"/>
    <cellStyle name="Buena 2 10" xfId="4279"/>
    <cellStyle name="Buena 2 11" xfId="4280"/>
    <cellStyle name="Buena 2 12" xfId="4281"/>
    <cellStyle name="Buena 2 13" xfId="4282"/>
    <cellStyle name="Buena 2 14" xfId="4283"/>
    <cellStyle name="Buena 2 2" xfId="4284"/>
    <cellStyle name="Buena 2 3" xfId="4285"/>
    <cellStyle name="Buena 2 4" xfId="4286"/>
    <cellStyle name="Buena 2 5" xfId="4287"/>
    <cellStyle name="Buena 2 6" xfId="4288"/>
    <cellStyle name="Buena 2 7" xfId="4289"/>
    <cellStyle name="Buena 2 8" xfId="4290"/>
    <cellStyle name="Buena 2 9" xfId="4291"/>
    <cellStyle name="Buena 3" xfId="4292"/>
    <cellStyle name="Buena 3 10" xfId="4293"/>
    <cellStyle name="Buena 3 11" xfId="4294"/>
    <cellStyle name="Buena 3 12" xfId="4295"/>
    <cellStyle name="Buena 3 13" xfId="4296"/>
    <cellStyle name="Buena 3 14" xfId="4297"/>
    <cellStyle name="Buena 3 2" xfId="4298"/>
    <cellStyle name="Buena 3 3" xfId="4299"/>
    <cellStyle name="Buena 3 4" xfId="4300"/>
    <cellStyle name="Buena 3 5" xfId="4301"/>
    <cellStyle name="Buena 3 6" xfId="4302"/>
    <cellStyle name="Buena 3 7" xfId="4303"/>
    <cellStyle name="Buena 3 8" xfId="4304"/>
    <cellStyle name="Buena 3 9" xfId="4305"/>
    <cellStyle name="Buena 4" xfId="4306"/>
    <cellStyle name="Buena 4 10" xfId="4307"/>
    <cellStyle name="Buena 4 11" xfId="4308"/>
    <cellStyle name="Buena 4 12" xfId="4309"/>
    <cellStyle name="Buena 4 13" xfId="4310"/>
    <cellStyle name="Buena 4 14" xfId="4311"/>
    <cellStyle name="Buena 4 2" xfId="4312"/>
    <cellStyle name="Buena 4 3" xfId="4313"/>
    <cellStyle name="Buena 4 4" xfId="4314"/>
    <cellStyle name="Buena 4 5" xfId="4315"/>
    <cellStyle name="Buena 4 6" xfId="4316"/>
    <cellStyle name="Buena 4 7" xfId="4317"/>
    <cellStyle name="Buena 4 8" xfId="4318"/>
    <cellStyle name="Buena 4 9" xfId="4319"/>
    <cellStyle name="Buena 5" xfId="4320"/>
    <cellStyle name="Buena 5 10" xfId="4321"/>
    <cellStyle name="Buena 5 11" xfId="4322"/>
    <cellStyle name="Buena 5 12" xfId="4323"/>
    <cellStyle name="Buena 5 13" xfId="4324"/>
    <cellStyle name="Buena 5 14" xfId="4325"/>
    <cellStyle name="Buena 5 2" xfId="4326"/>
    <cellStyle name="Buena 5 3" xfId="4327"/>
    <cellStyle name="Buena 5 4" xfId="4328"/>
    <cellStyle name="Buena 5 5" xfId="4329"/>
    <cellStyle name="Buena 5 6" xfId="4330"/>
    <cellStyle name="Buena 5 7" xfId="4331"/>
    <cellStyle name="Buena 5 8" xfId="4332"/>
    <cellStyle name="Buena 5 9" xfId="4333"/>
    <cellStyle name="Buena 6" xfId="4334"/>
    <cellStyle name="Buena 7" xfId="4335"/>
    <cellStyle name="Buena 8" xfId="4336"/>
    <cellStyle name="Buena 9" xfId="4337"/>
    <cellStyle name="BvDAddIn_Currency" xfId="4338"/>
    <cellStyle name="c Highlight 1 Line" xfId="4339"/>
    <cellStyle name="Ç¥ÁØ_¿ù°£¿ä¾àº¸°í" xfId="4340"/>
    <cellStyle name="Cabecera 1" xfId="4341"/>
    <cellStyle name="Cabecera 2" xfId="4342"/>
    <cellStyle name="Calc" xfId="4343"/>
    <cellStyle name="Calc %" xfId="4344"/>
    <cellStyle name="Calc alt" xfId="4345"/>
    <cellStyle name="CALC Amount" xfId="4346"/>
    <cellStyle name="CALC Amount [1]" xfId="4347"/>
    <cellStyle name="CALC Amount [2]" xfId="4348"/>
    <cellStyle name="CALC Amount Total" xfId="4349"/>
    <cellStyle name="CALC Amount Total [1]" xfId="4350"/>
    <cellStyle name="CALC Amount Total [2]" xfId="4351"/>
    <cellStyle name="CALC Currency" xfId="4352"/>
    <cellStyle name="Calc Currency (0)" xfId="4353"/>
    <cellStyle name="Calc Currency (2)" xfId="4354"/>
    <cellStyle name="CALC Currency [1]" xfId="4355"/>
    <cellStyle name="CALC Currency [2]" xfId="4356"/>
    <cellStyle name="CALC Currency Total" xfId="4357"/>
    <cellStyle name="CALC Currency Total [1]" xfId="4358"/>
    <cellStyle name="CALC Currency Total [2]" xfId="4359"/>
    <cellStyle name="CALC Date Long" xfId="4360"/>
    <cellStyle name="CALC Date Short" xfId="4361"/>
    <cellStyle name="CALC Percent" xfId="4362"/>
    <cellStyle name="Calc Percent (0)" xfId="4363"/>
    <cellStyle name="Calc Percent (1)" xfId="4364"/>
    <cellStyle name="Calc Percent (2)" xfId="4365"/>
    <cellStyle name="CALC Percent [1]" xfId="4366"/>
    <cellStyle name="CALC Percent [2]" xfId="4367"/>
    <cellStyle name="CALC Percent Total" xfId="4368"/>
    <cellStyle name="CALC Percent Total [1]" xfId="4369"/>
    <cellStyle name="CALC Percent Total [2]" xfId="4370"/>
    <cellStyle name="Calc Units (0)" xfId="4371"/>
    <cellStyle name="Calc Units (1)" xfId="4372"/>
    <cellStyle name="Calc Units (2)" xfId="4373"/>
    <cellStyle name="Calcul" xfId="4374"/>
    <cellStyle name="Calculation" xfId="4375"/>
    <cellStyle name="Calculation 2" xfId="4376"/>
    <cellStyle name="Calculation 2 10" xfId="4377"/>
    <cellStyle name="Calculation 2 11" xfId="4378"/>
    <cellStyle name="Calculation 2 12" xfId="4379"/>
    <cellStyle name="Calculation 2 13" xfId="4380"/>
    <cellStyle name="Calculation 2 14" xfId="4381"/>
    <cellStyle name="Calculation 2 15" xfId="4382"/>
    <cellStyle name="Calculation 2 16" xfId="4383"/>
    <cellStyle name="Calculation 2 2" xfId="4384"/>
    <cellStyle name="Calculation 2 3" xfId="4385"/>
    <cellStyle name="Calculation 2 4" xfId="4386"/>
    <cellStyle name="Calculation 2 5" xfId="4387"/>
    <cellStyle name="Calculation 2 6" xfId="4388"/>
    <cellStyle name="Calculation 2 7" xfId="4389"/>
    <cellStyle name="Calculation 2 8" xfId="4390"/>
    <cellStyle name="Calculation 2 9" xfId="4391"/>
    <cellStyle name="Calculation 3" xfId="4392"/>
    <cellStyle name="Calculation 3 2" xfId="4393"/>
    <cellStyle name="Calculation 4" xfId="4394"/>
    <cellStyle name="Calculation 5" xfId="4395"/>
    <cellStyle name="Calculation 6" xfId="4396"/>
    <cellStyle name="Cálculo 10" xfId="4397"/>
    <cellStyle name="Cálculo 11" xfId="4398"/>
    <cellStyle name="Cálculo 12" xfId="4399"/>
    <cellStyle name="Cálculo 13" xfId="4400"/>
    <cellStyle name="Cálculo 14" xfId="4401"/>
    <cellStyle name="Cálculo 15" xfId="4402"/>
    <cellStyle name="Cálculo 16" xfId="4403"/>
    <cellStyle name="Cálculo 2" xfId="4404"/>
    <cellStyle name="Cálculo 2 10" xfId="4405"/>
    <cellStyle name="Cálculo 2 10 2" xfId="4406"/>
    <cellStyle name="Cálculo 2 10 2 2" xfId="4407"/>
    <cellStyle name="Cálculo 2 11" xfId="4408"/>
    <cellStyle name="Cálculo 2 11 2" xfId="4409"/>
    <cellStyle name="Cálculo 2 11 2 2" xfId="4410"/>
    <cellStyle name="Cálculo 2 12" xfId="4411"/>
    <cellStyle name="Cálculo 2 12 2" xfId="4412"/>
    <cellStyle name="Cálculo 2 12 2 2" xfId="4413"/>
    <cellStyle name="Cálculo 2 13" xfId="4414"/>
    <cellStyle name="Cálculo 2 13 2" xfId="4415"/>
    <cellStyle name="Cálculo 2 13 2 2" xfId="4416"/>
    <cellStyle name="Cálculo 2 14" xfId="4417"/>
    <cellStyle name="Cálculo 2 14 2" xfId="4418"/>
    <cellStyle name="Cálculo 2 14 2 2" xfId="4419"/>
    <cellStyle name="Cálculo 2 15" xfId="4420"/>
    <cellStyle name="Cálculo 2 15 2" xfId="4421"/>
    <cellStyle name="Cálculo 2 2" xfId="4422"/>
    <cellStyle name="Cálculo 2 2 2" xfId="4423"/>
    <cellStyle name="Cálculo 2 2 2 2" xfId="4424"/>
    <cellStyle name="Cálculo 2 3" xfId="4425"/>
    <cellStyle name="Cálculo 2 3 2" xfId="4426"/>
    <cellStyle name="Cálculo 2 3 2 2" xfId="4427"/>
    <cellStyle name="Cálculo 2 4" xfId="4428"/>
    <cellStyle name="Cálculo 2 4 2" xfId="4429"/>
    <cellStyle name="Cálculo 2 4 2 2" xfId="4430"/>
    <cellStyle name="Cálculo 2 5" xfId="4431"/>
    <cellStyle name="Cálculo 2 5 2" xfId="4432"/>
    <cellStyle name="Cálculo 2 5 2 2" xfId="4433"/>
    <cellStyle name="Cálculo 2 6" xfId="4434"/>
    <cellStyle name="Cálculo 2 6 2" xfId="4435"/>
    <cellStyle name="Cálculo 2 6 2 2" xfId="4436"/>
    <cellStyle name="Cálculo 2 7" xfId="4437"/>
    <cellStyle name="Cálculo 2 7 2" xfId="4438"/>
    <cellStyle name="Cálculo 2 7 2 2" xfId="4439"/>
    <cellStyle name="Cálculo 2 8" xfId="4440"/>
    <cellStyle name="Cálculo 2 8 2" xfId="4441"/>
    <cellStyle name="Cálculo 2 8 2 2" xfId="4442"/>
    <cellStyle name="Cálculo 2 9" xfId="4443"/>
    <cellStyle name="Cálculo 2 9 2" xfId="4444"/>
    <cellStyle name="Cálculo 2 9 2 2" xfId="4445"/>
    <cellStyle name="Cálculo 3" xfId="4446"/>
    <cellStyle name="Cálculo 3 10" xfId="4447"/>
    <cellStyle name="Cálculo 3 10 2" xfId="4448"/>
    <cellStyle name="Cálculo 3 10 2 2" xfId="4449"/>
    <cellStyle name="Cálculo 3 11" xfId="4450"/>
    <cellStyle name="Cálculo 3 11 2" xfId="4451"/>
    <cellStyle name="Cálculo 3 11 2 2" xfId="4452"/>
    <cellStyle name="Cálculo 3 12" xfId="4453"/>
    <cellStyle name="Cálculo 3 12 2" xfId="4454"/>
    <cellStyle name="Cálculo 3 12 2 2" xfId="4455"/>
    <cellStyle name="Cálculo 3 13" xfId="4456"/>
    <cellStyle name="Cálculo 3 13 2" xfId="4457"/>
    <cellStyle name="Cálculo 3 13 2 2" xfId="4458"/>
    <cellStyle name="Cálculo 3 14" xfId="4459"/>
    <cellStyle name="Cálculo 3 14 2" xfId="4460"/>
    <cellStyle name="Cálculo 3 14 2 2" xfId="4461"/>
    <cellStyle name="Cálculo 3 15" xfId="4462"/>
    <cellStyle name="Cálculo 3 15 2" xfId="4463"/>
    <cellStyle name="Cálculo 3 2" xfId="4464"/>
    <cellStyle name="Cálculo 3 2 2" xfId="4465"/>
    <cellStyle name="Cálculo 3 2 2 2" xfId="4466"/>
    <cellStyle name="Cálculo 3 3" xfId="4467"/>
    <cellStyle name="Cálculo 3 3 2" xfId="4468"/>
    <cellStyle name="Cálculo 3 3 2 2" xfId="4469"/>
    <cellStyle name="Cálculo 3 4" xfId="4470"/>
    <cellStyle name="Cálculo 3 4 2" xfId="4471"/>
    <cellStyle name="Cálculo 3 4 2 2" xfId="4472"/>
    <cellStyle name="Cálculo 3 5" xfId="4473"/>
    <cellStyle name="Cálculo 3 5 2" xfId="4474"/>
    <cellStyle name="Cálculo 3 5 2 2" xfId="4475"/>
    <cellStyle name="Cálculo 3 6" xfId="4476"/>
    <cellStyle name="Cálculo 3 6 2" xfId="4477"/>
    <cellStyle name="Cálculo 3 6 2 2" xfId="4478"/>
    <cellStyle name="Cálculo 3 7" xfId="4479"/>
    <cellStyle name="Cálculo 3 7 2" xfId="4480"/>
    <cellStyle name="Cálculo 3 7 2 2" xfId="4481"/>
    <cellStyle name="Cálculo 3 8" xfId="4482"/>
    <cellStyle name="Cálculo 3 8 2" xfId="4483"/>
    <cellStyle name="Cálculo 3 8 2 2" xfId="4484"/>
    <cellStyle name="Cálculo 3 9" xfId="4485"/>
    <cellStyle name="Cálculo 3 9 2" xfId="4486"/>
    <cellStyle name="Cálculo 3 9 2 2" xfId="4487"/>
    <cellStyle name="Cálculo 4" xfId="4488"/>
    <cellStyle name="Cálculo 4 10" xfId="4489"/>
    <cellStyle name="Cálculo 4 10 2" xfId="4490"/>
    <cellStyle name="Cálculo 4 10 2 2" xfId="4491"/>
    <cellStyle name="Cálculo 4 11" xfId="4492"/>
    <cellStyle name="Cálculo 4 11 2" xfId="4493"/>
    <cellStyle name="Cálculo 4 11 2 2" xfId="4494"/>
    <cellStyle name="Cálculo 4 12" xfId="4495"/>
    <cellStyle name="Cálculo 4 12 2" xfId="4496"/>
    <cellStyle name="Cálculo 4 12 2 2" xfId="4497"/>
    <cellStyle name="Cálculo 4 13" xfId="4498"/>
    <cellStyle name="Cálculo 4 13 2" xfId="4499"/>
    <cellStyle name="Cálculo 4 13 2 2" xfId="4500"/>
    <cellStyle name="Cálculo 4 14" xfId="4501"/>
    <cellStyle name="Cálculo 4 14 2" xfId="4502"/>
    <cellStyle name="Cálculo 4 14 2 2" xfId="4503"/>
    <cellStyle name="Cálculo 4 15" xfId="4504"/>
    <cellStyle name="Cálculo 4 15 2" xfId="4505"/>
    <cellStyle name="Cálculo 4 2" xfId="4506"/>
    <cellStyle name="Cálculo 4 2 2" xfId="4507"/>
    <cellStyle name="Cálculo 4 2 2 2" xfId="4508"/>
    <cellStyle name="Cálculo 4 3" xfId="4509"/>
    <cellStyle name="Cálculo 4 3 2" xfId="4510"/>
    <cellStyle name="Cálculo 4 3 2 2" xfId="4511"/>
    <cellStyle name="Cálculo 4 4" xfId="4512"/>
    <cellStyle name="Cálculo 4 4 2" xfId="4513"/>
    <cellStyle name="Cálculo 4 4 2 2" xfId="4514"/>
    <cellStyle name="Cálculo 4 5" xfId="4515"/>
    <cellStyle name="Cálculo 4 5 2" xfId="4516"/>
    <cellStyle name="Cálculo 4 5 2 2" xfId="4517"/>
    <cellStyle name="Cálculo 4 6" xfId="4518"/>
    <cellStyle name="Cálculo 4 6 2" xfId="4519"/>
    <cellStyle name="Cálculo 4 6 2 2" xfId="4520"/>
    <cellStyle name="Cálculo 4 7" xfId="4521"/>
    <cellStyle name="Cálculo 4 7 2" xfId="4522"/>
    <cellStyle name="Cálculo 4 7 2 2" xfId="4523"/>
    <cellStyle name="Cálculo 4 8" xfId="4524"/>
    <cellStyle name="Cálculo 4 8 2" xfId="4525"/>
    <cellStyle name="Cálculo 4 8 2 2" xfId="4526"/>
    <cellStyle name="Cálculo 4 9" xfId="4527"/>
    <cellStyle name="Cálculo 4 9 2" xfId="4528"/>
    <cellStyle name="Cálculo 4 9 2 2" xfId="4529"/>
    <cellStyle name="Cálculo 5" xfId="4530"/>
    <cellStyle name="Cálculo 5 10" xfId="4531"/>
    <cellStyle name="Cálculo 5 10 2" xfId="4532"/>
    <cellStyle name="Cálculo 5 10 2 2" xfId="4533"/>
    <cellStyle name="Cálculo 5 11" xfId="4534"/>
    <cellStyle name="Cálculo 5 11 2" xfId="4535"/>
    <cellStyle name="Cálculo 5 11 2 2" xfId="4536"/>
    <cellStyle name="Cálculo 5 12" xfId="4537"/>
    <cellStyle name="Cálculo 5 12 2" xfId="4538"/>
    <cellStyle name="Cálculo 5 12 2 2" xfId="4539"/>
    <cellStyle name="Cálculo 5 13" xfId="4540"/>
    <cellStyle name="Cálculo 5 13 2" xfId="4541"/>
    <cellStyle name="Cálculo 5 13 2 2" xfId="4542"/>
    <cellStyle name="Cálculo 5 14" xfId="4543"/>
    <cellStyle name="Cálculo 5 14 2" xfId="4544"/>
    <cellStyle name="Cálculo 5 14 2 2" xfId="4545"/>
    <cellStyle name="Cálculo 5 15" xfId="4546"/>
    <cellStyle name="Cálculo 5 15 2" xfId="4547"/>
    <cellStyle name="Cálculo 5 2" xfId="4548"/>
    <cellStyle name="Cálculo 5 2 2" xfId="4549"/>
    <cellStyle name="Cálculo 5 2 2 2" xfId="4550"/>
    <cellStyle name="Cálculo 5 3" xfId="4551"/>
    <cellStyle name="Cálculo 5 3 2" xfId="4552"/>
    <cellStyle name="Cálculo 5 3 2 2" xfId="4553"/>
    <cellStyle name="Cálculo 5 4" xfId="4554"/>
    <cellStyle name="Cálculo 5 4 2" xfId="4555"/>
    <cellStyle name="Cálculo 5 4 2 2" xfId="4556"/>
    <cellStyle name="Cálculo 5 5" xfId="4557"/>
    <cellStyle name="Cálculo 5 5 2" xfId="4558"/>
    <cellStyle name="Cálculo 5 5 2 2" xfId="4559"/>
    <cellStyle name="Cálculo 5 6" xfId="4560"/>
    <cellStyle name="Cálculo 5 6 2" xfId="4561"/>
    <cellStyle name="Cálculo 5 6 2 2" xfId="4562"/>
    <cellStyle name="Cálculo 5 7" xfId="4563"/>
    <cellStyle name="Cálculo 5 7 2" xfId="4564"/>
    <cellStyle name="Cálculo 5 7 2 2" xfId="4565"/>
    <cellStyle name="Cálculo 5 8" xfId="4566"/>
    <cellStyle name="Cálculo 5 8 2" xfId="4567"/>
    <cellStyle name="Cálculo 5 8 2 2" xfId="4568"/>
    <cellStyle name="Cálculo 5 9" xfId="4569"/>
    <cellStyle name="Cálculo 5 9 2" xfId="4570"/>
    <cellStyle name="Cálculo 5 9 2 2" xfId="4571"/>
    <cellStyle name="Cálculo 6" xfId="4572"/>
    <cellStyle name="Cálculo 7" xfId="4573"/>
    <cellStyle name="Cálculo 8" xfId="4574"/>
    <cellStyle name="Cálculo 9" xfId="4575"/>
    <cellStyle name="Cancel" xfId="4576"/>
    <cellStyle name="Cancel 2" xfId="4577"/>
    <cellStyle name="Cancel 2 2" xfId="4578"/>
    <cellStyle name="Cancel 3" xfId="4579"/>
    <cellStyle name="Cancel 3 2" xfId="4580"/>
    <cellStyle name="Case" xfId="4581"/>
    <cellStyle name="category" xfId="4582"/>
    <cellStyle name="Celda de comprobación 10" xfId="4583"/>
    <cellStyle name="Celda de comprobación 11" xfId="4584"/>
    <cellStyle name="Celda de comprobación 12" xfId="4585"/>
    <cellStyle name="Celda de comprobación 13" xfId="4586"/>
    <cellStyle name="Celda de comprobación 14" xfId="4587"/>
    <cellStyle name="Celda de comprobación 15" xfId="4588"/>
    <cellStyle name="Celda de comprobación 16" xfId="4589"/>
    <cellStyle name="Celda de comprobación 2" xfId="4590"/>
    <cellStyle name="Celda de comprobación 2 10" xfId="4591"/>
    <cellStyle name="Celda de comprobación 2 11" xfId="4592"/>
    <cellStyle name="Celda de comprobación 2 12" xfId="4593"/>
    <cellStyle name="Celda de comprobación 2 13" xfId="4594"/>
    <cellStyle name="Celda de comprobación 2 14" xfId="4595"/>
    <cellStyle name="Celda de comprobación 2 15" xfId="4596"/>
    <cellStyle name="Celda de comprobación 2 2" xfId="4597"/>
    <cellStyle name="Celda de comprobación 2 3" xfId="4598"/>
    <cellStyle name="Celda de comprobación 2 4" xfId="4599"/>
    <cellStyle name="Celda de comprobación 2 5" xfId="4600"/>
    <cellStyle name="Celda de comprobación 2 6" xfId="4601"/>
    <cellStyle name="Celda de comprobación 2 7" xfId="4602"/>
    <cellStyle name="Celda de comprobación 2 8" xfId="4603"/>
    <cellStyle name="Celda de comprobación 2 9" xfId="4604"/>
    <cellStyle name="Celda de comprobación 3" xfId="4605"/>
    <cellStyle name="Celda de comprobación 3 10" xfId="4606"/>
    <cellStyle name="Celda de comprobación 3 11" xfId="4607"/>
    <cellStyle name="Celda de comprobación 3 12" xfId="4608"/>
    <cellStyle name="Celda de comprobación 3 13" xfId="4609"/>
    <cellStyle name="Celda de comprobación 3 14" xfId="4610"/>
    <cellStyle name="Celda de comprobación 3 2" xfId="4611"/>
    <cellStyle name="Celda de comprobación 3 3" xfId="4612"/>
    <cellStyle name="Celda de comprobación 3 4" xfId="4613"/>
    <cellStyle name="Celda de comprobación 3 5" xfId="4614"/>
    <cellStyle name="Celda de comprobación 3 6" xfId="4615"/>
    <cellStyle name="Celda de comprobación 3 7" xfId="4616"/>
    <cellStyle name="Celda de comprobación 3 8" xfId="4617"/>
    <cellStyle name="Celda de comprobación 3 9" xfId="4618"/>
    <cellStyle name="Celda de comprobación 4" xfId="4619"/>
    <cellStyle name="Celda de comprobación 4 10" xfId="4620"/>
    <cellStyle name="Celda de comprobación 4 11" xfId="4621"/>
    <cellStyle name="Celda de comprobación 4 12" xfId="4622"/>
    <cellStyle name="Celda de comprobación 4 13" xfId="4623"/>
    <cellStyle name="Celda de comprobación 4 14" xfId="4624"/>
    <cellStyle name="Celda de comprobación 4 2" xfId="4625"/>
    <cellStyle name="Celda de comprobación 4 3" xfId="4626"/>
    <cellStyle name="Celda de comprobación 4 4" xfId="4627"/>
    <cellStyle name="Celda de comprobación 4 5" xfId="4628"/>
    <cellStyle name="Celda de comprobación 4 6" xfId="4629"/>
    <cellStyle name="Celda de comprobación 4 7" xfId="4630"/>
    <cellStyle name="Celda de comprobación 4 8" xfId="4631"/>
    <cellStyle name="Celda de comprobación 4 9" xfId="4632"/>
    <cellStyle name="Celda de comprobación 5" xfId="4633"/>
    <cellStyle name="Celda de comprobación 5 10" xfId="4634"/>
    <cellStyle name="Celda de comprobación 5 11" xfId="4635"/>
    <cellStyle name="Celda de comprobación 5 12" xfId="4636"/>
    <cellStyle name="Celda de comprobación 5 13" xfId="4637"/>
    <cellStyle name="Celda de comprobación 5 14" xfId="4638"/>
    <cellStyle name="Celda de comprobación 5 2" xfId="4639"/>
    <cellStyle name="Celda de comprobación 5 3" xfId="4640"/>
    <cellStyle name="Celda de comprobación 5 4" xfId="4641"/>
    <cellStyle name="Celda de comprobación 5 5" xfId="4642"/>
    <cellStyle name="Celda de comprobación 5 6" xfId="4643"/>
    <cellStyle name="Celda de comprobación 5 7" xfId="4644"/>
    <cellStyle name="Celda de comprobación 5 8" xfId="4645"/>
    <cellStyle name="Celda de comprobación 5 9" xfId="4646"/>
    <cellStyle name="Celda de comprobación 6" xfId="4647"/>
    <cellStyle name="Celda de comprobación 7" xfId="4648"/>
    <cellStyle name="Celda de comprobación 8" xfId="4649"/>
    <cellStyle name="Celda de comprobación 9" xfId="4650"/>
    <cellStyle name="Celda vinculada 10" xfId="4651"/>
    <cellStyle name="Celda vinculada 11" xfId="4652"/>
    <cellStyle name="Celda vinculada 12" xfId="4653"/>
    <cellStyle name="Celda vinculada 13" xfId="4654"/>
    <cellStyle name="Celda vinculada 14" xfId="4655"/>
    <cellStyle name="Celda vinculada 15" xfId="4656"/>
    <cellStyle name="Celda vinculada 16" xfId="4657"/>
    <cellStyle name="Celda vinculada 2" xfId="4658"/>
    <cellStyle name="Celda vinculada 2 10" xfId="4659"/>
    <cellStyle name="Celda vinculada 2 11" xfId="4660"/>
    <cellStyle name="Celda vinculada 2 12" xfId="4661"/>
    <cellStyle name="Celda vinculada 2 13" xfId="4662"/>
    <cellStyle name="Celda vinculada 2 14" xfId="4663"/>
    <cellStyle name="Celda vinculada 2 2" xfId="4664"/>
    <cellStyle name="Celda vinculada 2 3" xfId="4665"/>
    <cellStyle name="Celda vinculada 2 4" xfId="4666"/>
    <cellStyle name="Celda vinculada 2 5" xfId="4667"/>
    <cellStyle name="Celda vinculada 2 6" xfId="4668"/>
    <cellStyle name="Celda vinculada 2 7" xfId="4669"/>
    <cellStyle name="Celda vinculada 2 8" xfId="4670"/>
    <cellStyle name="Celda vinculada 2 9" xfId="4671"/>
    <cellStyle name="Celda vinculada 3" xfId="4672"/>
    <cellStyle name="Celda vinculada 3 10" xfId="4673"/>
    <cellStyle name="Celda vinculada 3 11" xfId="4674"/>
    <cellStyle name="Celda vinculada 3 12" xfId="4675"/>
    <cellStyle name="Celda vinculada 3 13" xfId="4676"/>
    <cellStyle name="Celda vinculada 3 14" xfId="4677"/>
    <cellStyle name="Celda vinculada 3 2" xfId="4678"/>
    <cellStyle name="Celda vinculada 3 3" xfId="4679"/>
    <cellStyle name="Celda vinculada 3 4" xfId="4680"/>
    <cellStyle name="Celda vinculada 3 5" xfId="4681"/>
    <cellStyle name="Celda vinculada 3 6" xfId="4682"/>
    <cellStyle name="Celda vinculada 3 7" xfId="4683"/>
    <cellStyle name="Celda vinculada 3 8" xfId="4684"/>
    <cellStyle name="Celda vinculada 3 9" xfId="4685"/>
    <cellStyle name="Celda vinculada 4" xfId="4686"/>
    <cellStyle name="Celda vinculada 4 10" xfId="4687"/>
    <cellStyle name="Celda vinculada 4 11" xfId="4688"/>
    <cellStyle name="Celda vinculada 4 12" xfId="4689"/>
    <cellStyle name="Celda vinculada 4 13" xfId="4690"/>
    <cellStyle name="Celda vinculada 4 14" xfId="4691"/>
    <cellStyle name="Celda vinculada 4 2" xfId="4692"/>
    <cellStyle name="Celda vinculada 4 3" xfId="4693"/>
    <cellStyle name="Celda vinculada 4 4" xfId="4694"/>
    <cellStyle name="Celda vinculada 4 5" xfId="4695"/>
    <cellStyle name="Celda vinculada 4 6" xfId="4696"/>
    <cellStyle name="Celda vinculada 4 7" xfId="4697"/>
    <cellStyle name="Celda vinculada 4 8" xfId="4698"/>
    <cellStyle name="Celda vinculada 4 9" xfId="4699"/>
    <cellStyle name="Celda vinculada 5" xfId="4700"/>
    <cellStyle name="Celda vinculada 5 10" xfId="4701"/>
    <cellStyle name="Celda vinculada 5 11" xfId="4702"/>
    <cellStyle name="Celda vinculada 5 12" xfId="4703"/>
    <cellStyle name="Celda vinculada 5 13" xfId="4704"/>
    <cellStyle name="Celda vinculada 5 14" xfId="4705"/>
    <cellStyle name="Celda vinculada 5 2" xfId="4706"/>
    <cellStyle name="Celda vinculada 5 3" xfId="4707"/>
    <cellStyle name="Celda vinculada 5 4" xfId="4708"/>
    <cellStyle name="Celda vinculada 5 5" xfId="4709"/>
    <cellStyle name="Celda vinculada 5 6" xfId="4710"/>
    <cellStyle name="Celda vinculada 5 7" xfId="4711"/>
    <cellStyle name="Celda vinculada 5 8" xfId="4712"/>
    <cellStyle name="Celda vinculada 5 9" xfId="4713"/>
    <cellStyle name="Celda vinculada 6" xfId="4714"/>
    <cellStyle name="Celda vinculada 7" xfId="4715"/>
    <cellStyle name="Celda vinculada 8" xfId="4716"/>
    <cellStyle name="Celda vinculada 9" xfId="4717"/>
    <cellStyle name="Cellule liée" xfId="4718"/>
    <cellStyle name="Centered Heading" xfId="4719"/>
    <cellStyle name="ChartingText" xfId="4720"/>
    <cellStyle name="Check Cell" xfId="4721"/>
    <cellStyle name="Check Cell 2" xfId="4722"/>
    <cellStyle name="Check Cell 2 10" xfId="4723"/>
    <cellStyle name="Check Cell 2 11" xfId="4724"/>
    <cellStyle name="Check Cell 2 12" xfId="4725"/>
    <cellStyle name="Check Cell 2 13" xfId="4726"/>
    <cellStyle name="Check Cell 2 14" xfId="4727"/>
    <cellStyle name="Check Cell 2 15" xfId="4728"/>
    <cellStyle name="Check Cell 2 16" xfId="4729"/>
    <cellStyle name="Check Cell 2 2" xfId="4730"/>
    <cellStyle name="Check Cell 2 3" xfId="4731"/>
    <cellStyle name="Check Cell 2 4" xfId="4732"/>
    <cellStyle name="Check Cell 2 5" xfId="4733"/>
    <cellStyle name="Check Cell 2 6" xfId="4734"/>
    <cellStyle name="Check Cell 2 7" xfId="4735"/>
    <cellStyle name="Check Cell 2 8" xfId="4736"/>
    <cellStyle name="Check Cell 2 9" xfId="4737"/>
    <cellStyle name="Check Cell 3" xfId="4738"/>
    <cellStyle name="Check Cell 3 2" xfId="4739"/>
    <cellStyle name="Check Cell 4" xfId="4740"/>
    <cellStyle name="Check Cell 5" xfId="4741"/>
    <cellStyle name="Check Cell 6" xfId="4742"/>
    <cellStyle name="CHPAboveAverage" xfId="4743"/>
    <cellStyle name="CHPBelowAverage" xfId="4744"/>
    <cellStyle name="CHPBottom" xfId="4745"/>
    <cellStyle name="CHPTop" xfId="4746"/>
    <cellStyle name="Churn Rate" xfId="4747"/>
    <cellStyle name="Coloplast A/S (CPSE:COLO B) - Monthly Forward P/E (NTM)Style" xfId="4748"/>
    <cellStyle name="Column Headings" xfId="4749"/>
    <cellStyle name="column1Big" xfId="4750"/>
    <cellStyle name="column1Date" xfId="4751"/>
    <cellStyle name="ColumnHeaderNormal" xfId="4752"/>
    <cellStyle name="Coma1" xfId="4753"/>
    <cellStyle name="ComicSansMS8" xfId="4754"/>
    <cellStyle name="Comma  - Style1" xfId="4755"/>
    <cellStyle name="Comma  - Style2" xfId="4756"/>
    <cellStyle name="Comma  - Style3" xfId="4757"/>
    <cellStyle name="Comma  - Style4" xfId="4758"/>
    <cellStyle name="Comma  - Style5" xfId="4759"/>
    <cellStyle name="Comma  - Style6" xfId="4760"/>
    <cellStyle name="Comma  - Style7" xfId="4761"/>
    <cellStyle name="Comma  - Style8" xfId="4762"/>
    <cellStyle name="Comma [00]" xfId="4763"/>
    <cellStyle name="comma [1]" xfId="4764"/>
    <cellStyle name="Comma [2]" xfId="4765"/>
    <cellStyle name="Comma [3]" xfId="4766"/>
    <cellStyle name="Comma 0" xfId="4767"/>
    <cellStyle name="Comma 0*" xfId="4768"/>
    <cellStyle name="Comma 0.0" xfId="4769"/>
    <cellStyle name="Comma 0.00" xfId="4770"/>
    <cellStyle name="Comma 0.000" xfId="4771"/>
    <cellStyle name="Comma 13" xfId="4772"/>
    <cellStyle name="Comma 2" xfId="4773"/>
    <cellStyle name="Comma 2 2" xfId="4774"/>
    <cellStyle name="Comma 3" xfId="4775"/>
    <cellStyle name="Comma 4" xfId="4776"/>
    <cellStyle name="Comma 5" xfId="4777"/>
    <cellStyle name="Comma 5 2" xfId="4778"/>
    <cellStyle name="Comma 6" xfId="4779"/>
    <cellStyle name="Comma Enter" xfId="4780"/>
    <cellStyle name="Comma Output" xfId="4781"/>
    <cellStyle name="Comma, 1 dec" xfId="4782"/>
    <cellStyle name="Comma.00" xfId="4783"/>
    <cellStyle name="Comma.1" xfId="4784"/>
    <cellStyle name="Comma.2" xfId="4785"/>
    <cellStyle name="Comma_Corredora de la Bolsa AT 2003(MIO)" xfId="4786"/>
    <cellStyle name="Comma0" xfId="4787"/>
    <cellStyle name="Comma0 - Modelo1" xfId="4788"/>
    <cellStyle name="Comma0 - Style1" xfId="4789"/>
    <cellStyle name="Comma0 2" xfId="4790"/>
    <cellStyle name="Comma0 3" xfId="4791"/>
    <cellStyle name="Comma-1" xfId="4792"/>
    <cellStyle name="Comma1 - Modelo2" xfId="4793"/>
    <cellStyle name="Comma1 - Style2" xfId="4794"/>
    <cellStyle name="Commentaire" xfId="4795"/>
    <cellStyle name="Comments" xfId="4796"/>
    <cellStyle name="Commodity" xfId="4797"/>
    <cellStyle name="Company Name" xfId="4798"/>
    <cellStyle name="Control" xfId="4799"/>
    <cellStyle name="Control Check" xfId="4800"/>
    <cellStyle name="ControlFormular" xfId="4801"/>
    <cellStyle name="Copied_Input" xfId="4802"/>
    <cellStyle name="Cover Date" xfId="4803"/>
    <cellStyle name="Cover Subtitle" xfId="4804"/>
    <cellStyle name="Cover Title" xfId="4805"/>
    <cellStyle name="CR Bard Inc. (NYSE:BCR) - Monthly Forward P/E (NTM)Style" xfId="4806"/>
    <cellStyle name="Currency [0] _dat" xfId="4807"/>
    <cellStyle name="Currency [1]" xfId="4808"/>
    <cellStyle name="Currency [2]" xfId="4809"/>
    <cellStyle name="Currency [3]" xfId="4810"/>
    <cellStyle name="Currency 0" xfId="4811"/>
    <cellStyle name="Currency 0.0" xfId="4812"/>
    <cellStyle name="Currency 0.00" xfId="4813"/>
    <cellStyle name="Currency 0.000" xfId="4814"/>
    <cellStyle name="Currency 2" xfId="4815"/>
    <cellStyle name="Currency 2 2" xfId="4816"/>
    <cellStyle name="Currency 2 3" xfId="4817"/>
    <cellStyle name="Currency.00" xfId="4818"/>
    <cellStyle name="Currency.1" xfId="4819"/>
    <cellStyle name="Currency.2" xfId="4820"/>
    <cellStyle name="Currency0" xfId="4821"/>
    <cellStyle name="Currency0 2" xfId="4822"/>
    <cellStyle name="Currency0 3" xfId="4823"/>
    <cellStyle name="Currsmall" xfId="4824"/>
    <cellStyle name="CustomStyle1" xfId="4825"/>
    <cellStyle name="CustomStyle10" xfId="4826"/>
    <cellStyle name="CustomStyle11" xfId="4827"/>
    <cellStyle name="CustomStyle12" xfId="4828"/>
    <cellStyle name="CustomStyle13" xfId="4829"/>
    <cellStyle name="CustomStyle14" xfId="4830"/>
    <cellStyle name="CustomStyle15" xfId="4831"/>
    <cellStyle name="CustomStyle16" xfId="4832"/>
    <cellStyle name="CustomStyle17" xfId="4833"/>
    <cellStyle name="CustomStyle18" xfId="4834"/>
    <cellStyle name="CustomStyle19" xfId="4835"/>
    <cellStyle name="CustomStyle2" xfId="4836"/>
    <cellStyle name="CustomStyle20" xfId="4837"/>
    <cellStyle name="CustomStyle21" xfId="4838"/>
    <cellStyle name="CustomStyle22" xfId="4839"/>
    <cellStyle name="CustomStyle23" xfId="4840"/>
    <cellStyle name="CustomStyle24" xfId="4841"/>
    <cellStyle name="CustomStyle25" xfId="4842"/>
    <cellStyle name="CustomStyle26" xfId="4843"/>
    <cellStyle name="CustomStyle27" xfId="4844"/>
    <cellStyle name="CustomStyle28" xfId="4845"/>
    <cellStyle name="CustomStyle29" xfId="4846"/>
    <cellStyle name="CustomStyle3" xfId="4847"/>
    <cellStyle name="CustomStyle30" xfId="4848"/>
    <cellStyle name="CustomStyle31" xfId="4849"/>
    <cellStyle name="CustomStyle32" xfId="4850"/>
    <cellStyle name="CustomStyle33" xfId="4851"/>
    <cellStyle name="CustomStyle34" xfId="4852"/>
    <cellStyle name="CustomStyle35" xfId="4853"/>
    <cellStyle name="CustomStyle36" xfId="4854"/>
    <cellStyle name="CustomStyle37" xfId="4855"/>
    <cellStyle name="CustomStyle38" xfId="4856"/>
    <cellStyle name="CustomStyle39" xfId="4857"/>
    <cellStyle name="CustomStyle4" xfId="4858"/>
    <cellStyle name="CustomStyle40" xfId="4859"/>
    <cellStyle name="CustomStyle41" xfId="4860"/>
    <cellStyle name="CustomStyle42" xfId="4861"/>
    <cellStyle name="CustomStyle43" xfId="4862"/>
    <cellStyle name="CustomStyle44" xfId="4863"/>
    <cellStyle name="CustomStyle46" xfId="4864"/>
    <cellStyle name="CustomStyle47" xfId="4865"/>
    <cellStyle name="CustomStyle5" xfId="4866"/>
    <cellStyle name="CustomStyle6" xfId="4867"/>
    <cellStyle name="CustomStyle7" xfId="4868"/>
    <cellStyle name="CustomStyle8" xfId="4869"/>
    <cellStyle name="CustomStyle9" xfId="4870"/>
    <cellStyle name="Cyan_Leafe" xfId="4871"/>
    <cellStyle name="d Highlight 4" xfId="4872"/>
    <cellStyle name="D_Lanvin BP Roth croissance 03 en 04 " xfId="4873"/>
    <cellStyle name="Dane wejściowe" xfId="4874"/>
    <cellStyle name="Dane wyjściowe" xfId="4875"/>
    <cellStyle name="DATA Amount" xfId="4876"/>
    <cellStyle name="DATA Amount [1]" xfId="4877"/>
    <cellStyle name="DATA Amount [2]" xfId="4878"/>
    <cellStyle name="DATA Currency" xfId="4879"/>
    <cellStyle name="DATA Currency [1]" xfId="4880"/>
    <cellStyle name="DATA Currency [2]" xfId="4881"/>
    <cellStyle name="DATA Currency_DTModelTemplate.001.0011" xfId="4882"/>
    <cellStyle name="DATA Date Long" xfId="4883"/>
    <cellStyle name="DATA Date Short" xfId="4884"/>
    <cellStyle name="Data Link" xfId="4885"/>
    <cellStyle name="DATA List" xfId="4886"/>
    <cellStyle name="DATA Memo" xfId="4887"/>
    <cellStyle name="DATA Percent" xfId="4888"/>
    <cellStyle name="DATA Percent [1]" xfId="4889"/>
    <cellStyle name="DATA Percent [2]" xfId="4890"/>
    <cellStyle name="DATA Text" xfId="4891"/>
    <cellStyle name="DATA Version" xfId="4892"/>
    <cellStyle name="Data_Calculation" xfId="4893"/>
    <cellStyle name="Date" xfId="4894"/>
    <cellStyle name="Date [dmy]" xfId="4895"/>
    <cellStyle name="Date [D-M-Y]" xfId="4896"/>
    <cellStyle name="Date [mmm-yy]" xfId="4897"/>
    <cellStyle name="Date [my]" xfId="4898"/>
    <cellStyle name="Date [M-Y]" xfId="4899"/>
    <cellStyle name="Date [y]" xfId="4900"/>
    <cellStyle name="Date Aligned" xfId="4901"/>
    <cellStyle name="Date_01 - Home" xfId="4902"/>
    <cellStyle name="Datum" xfId="4903"/>
    <cellStyle name="DblLineDollarAcct" xfId="4904"/>
    <cellStyle name="DblLinePercent" xfId="4905"/>
    <cellStyle name="Decimal1" xfId="4906"/>
    <cellStyle name="Decimal2" xfId="4907"/>
    <cellStyle name="Delete" xfId="4908"/>
    <cellStyle name="Delete 2" xfId="4909"/>
    <cellStyle name="Delete 2 2" xfId="4910"/>
    <cellStyle name="Delete 3" xfId="4911"/>
    <cellStyle name="DENTSPLY International Inc. (NasdaqGS:XRAY) - Monthly Forward P/E (NTM)Style" xfId="4912"/>
    <cellStyle name="Dezimal [0]_revenue" xfId="4913"/>
    <cellStyle name="Dezimal_airt-rev" xfId="4914"/>
    <cellStyle name="Dia" xfId="4915"/>
    <cellStyle name="Dia 2" xfId="4916"/>
    <cellStyle name="Dia 3" xfId="4917"/>
    <cellStyle name="Diseño" xfId="4918"/>
    <cellStyle name="Dobre" xfId="4919"/>
    <cellStyle name="dollar" xfId="4920"/>
    <cellStyle name="DollarAccounting" xfId="4921"/>
    <cellStyle name="Dollars" xfId="4922"/>
    <cellStyle name="Dotted Line" xfId="4923"/>
    <cellStyle name="Double Accounting" xfId="4924"/>
    <cellStyle name="Download" xfId="4925"/>
    <cellStyle name="Download 2" xfId="4926"/>
    <cellStyle name="DropDown" xfId="4927"/>
    <cellStyle name="Dziesietny [0]_980708MH Wymiarowanie MSC" xfId="4928"/>
    <cellStyle name="Dziesiêtny [0]_Arkusz1" xfId="4929"/>
    <cellStyle name="Dziesietny [0]_Arkusz1_First" xfId="4930"/>
    <cellStyle name="Dziesiêtny [0]_Arkusz1_First" xfId="4931"/>
    <cellStyle name="Dziesietny [0]_Balance Sheet" xfId="4932"/>
    <cellStyle name="Dziesiêtny [0]_DANE" xfId="4933"/>
    <cellStyle name="Dziesietny [0]_Dimensioning (2)" xfId="4934"/>
    <cellStyle name="Dziesiêtny [0]_LSum" xfId="4935"/>
    <cellStyle name="Dziesietny [0]_Modul1" xfId="4936"/>
    <cellStyle name="Dziesiêtny [0]_OBROTY" xfId="4937"/>
    <cellStyle name="Dziesietny [0]_PLDT" xfId="4938"/>
    <cellStyle name="Dziesiêtny [0]_PvSalda (2)" xfId="4939"/>
    <cellStyle name="Dziesietny [0]_Regina64-models" xfId="4940"/>
    <cellStyle name="Dziesiêtny [0]_Sheet1" xfId="4941"/>
    <cellStyle name="Dziesietny [0]_Sheet1_Arkusz1" xfId="4942"/>
    <cellStyle name="Dziesiêtny [0]_Sheet1_LSum" xfId="4943"/>
    <cellStyle name="Dziesietny [0]_Sheet1_Opex1" xfId="4944"/>
    <cellStyle name="Dziesiêtny [0]_Sheet1_Szefowie New" xfId="4945"/>
    <cellStyle name="Dziesietny [0]_Sheet1_Szefowie New (2)" xfId="4946"/>
    <cellStyle name="Dziesiêtny [0]_Sheet1_Szefowie New (2)" xfId="4947"/>
    <cellStyle name="Dziesietny [0]_Sheet1_Szefowie New (2)_IDEA_analizy_odchylen" xfId="4948"/>
    <cellStyle name="Dziesiêtny [0]_Sheet1_Szefowie New (2)_IDEA_analizy_odchylen" xfId="4949"/>
    <cellStyle name="Dziesietny [0]_SUBS-dcs2000" xfId="4950"/>
    <cellStyle name="Dziesiêtny [0]_Szefowie New" xfId="4951"/>
    <cellStyle name="Dziesietny [0]_Szefowie New_1" xfId="4952"/>
    <cellStyle name="Dziesietny_980708MH Wymiarowanie MSC" xfId="4953"/>
    <cellStyle name="Dziesiêtny_Arkusz1" xfId="4954"/>
    <cellStyle name="Dziesietny_Balance Sheet" xfId="4955"/>
    <cellStyle name="Dziesiêtny_DANE" xfId="4956"/>
    <cellStyle name="Dziesietny_Dimensioning (2)" xfId="4957"/>
    <cellStyle name="Dziesiêtny_Inwest" xfId="4958"/>
    <cellStyle name="Dziesietny_Modul1" xfId="4959"/>
    <cellStyle name="Dziesiêtny_OBROTY" xfId="4960"/>
    <cellStyle name="Dziesietny_PLDT" xfId="4961"/>
    <cellStyle name="Dziesiêtny_PvSalda (2)" xfId="4962"/>
    <cellStyle name="Dziesietny_Regina64-models" xfId="4963"/>
    <cellStyle name="Dziesiêtny_Sheet1" xfId="4964"/>
    <cellStyle name="Dziesietny_Sheet1_Arkusz1" xfId="4965"/>
    <cellStyle name="Dziesiêtny_Sheet1_LSum" xfId="4966"/>
    <cellStyle name="Dziesietny_Sheet1_Opex1" xfId="4967"/>
    <cellStyle name="Dziesiêtny_Sheet1_Szefowie New" xfId="4968"/>
    <cellStyle name="Dziesietny_Sheet1_Szefowie New (2)" xfId="4969"/>
    <cellStyle name="Dziesiêtny_Sheet1_Szefowie New (2)" xfId="4970"/>
    <cellStyle name="Dziesietny_Sheet1_Szefowie New (2)_IDEA_analizy_odchylen" xfId="4971"/>
    <cellStyle name="Dziesiêtny_Sheet1_Szefowie New (2)_IDEA_analizy_odchylen" xfId="4972"/>
    <cellStyle name="Dziesietny_SUBS-dcs2000" xfId="4973"/>
    <cellStyle name="Dziesiêtny_Szefowie New" xfId="4974"/>
    <cellStyle name="Dziesietny_Szefowie New_1" xfId="4975"/>
    <cellStyle name="e Highlight 3" xfId="4976"/>
    <cellStyle name="Encabez1" xfId="4977"/>
    <cellStyle name="Encabez1 2" xfId="4978"/>
    <cellStyle name="Encabez1 3" xfId="4979"/>
    <cellStyle name="Encabez2" xfId="4980"/>
    <cellStyle name="Encabez2 2" xfId="4981"/>
    <cellStyle name="Encabez2 3" xfId="4982"/>
    <cellStyle name="Encabezado 1" xfId="4983"/>
    <cellStyle name="Encabezado 2" xfId="4984"/>
    <cellStyle name="Encabezado 4 10" xfId="4985"/>
    <cellStyle name="Encabezado 4 11" xfId="4986"/>
    <cellStyle name="Encabezado 4 12" xfId="4987"/>
    <cellStyle name="Encabezado 4 13" xfId="4988"/>
    <cellStyle name="Encabezado 4 14" xfId="4989"/>
    <cellStyle name="Encabezado 4 15" xfId="4990"/>
    <cellStyle name="Encabezado 4 16" xfId="4991"/>
    <cellStyle name="Encabezado 4 2" xfId="4992"/>
    <cellStyle name="Encabezado 4 2 10" xfId="4993"/>
    <cellStyle name="Encabezado 4 2 11" xfId="4994"/>
    <cellStyle name="Encabezado 4 2 12" xfId="4995"/>
    <cellStyle name="Encabezado 4 2 13" xfId="4996"/>
    <cellStyle name="Encabezado 4 2 14" xfId="4997"/>
    <cellStyle name="Encabezado 4 2 2" xfId="4998"/>
    <cellStyle name="Encabezado 4 2 3" xfId="4999"/>
    <cellStyle name="Encabezado 4 2 4" xfId="5000"/>
    <cellStyle name="Encabezado 4 2 5" xfId="5001"/>
    <cellStyle name="Encabezado 4 2 6" xfId="5002"/>
    <cellStyle name="Encabezado 4 2 7" xfId="5003"/>
    <cellStyle name="Encabezado 4 2 8" xfId="5004"/>
    <cellStyle name="Encabezado 4 2 9" xfId="5005"/>
    <cellStyle name="Encabezado 4 3" xfId="5006"/>
    <cellStyle name="Encabezado 4 3 10" xfId="5007"/>
    <cellStyle name="Encabezado 4 3 11" xfId="5008"/>
    <cellStyle name="Encabezado 4 3 12" xfId="5009"/>
    <cellStyle name="Encabezado 4 3 13" xfId="5010"/>
    <cellStyle name="Encabezado 4 3 14" xfId="5011"/>
    <cellStyle name="Encabezado 4 3 2" xfId="5012"/>
    <cellStyle name="Encabezado 4 3 3" xfId="5013"/>
    <cellStyle name="Encabezado 4 3 4" xfId="5014"/>
    <cellStyle name="Encabezado 4 3 5" xfId="5015"/>
    <cellStyle name="Encabezado 4 3 6" xfId="5016"/>
    <cellStyle name="Encabezado 4 3 7" xfId="5017"/>
    <cellStyle name="Encabezado 4 3 8" xfId="5018"/>
    <cellStyle name="Encabezado 4 3 9" xfId="5019"/>
    <cellStyle name="Encabezado 4 4" xfId="5020"/>
    <cellStyle name="Encabezado 4 4 10" xfId="5021"/>
    <cellStyle name="Encabezado 4 4 11" xfId="5022"/>
    <cellStyle name="Encabezado 4 4 12" xfId="5023"/>
    <cellStyle name="Encabezado 4 4 13" xfId="5024"/>
    <cellStyle name="Encabezado 4 4 14" xfId="5025"/>
    <cellStyle name="Encabezado 4 4 2" xfId="5026"/>
    <cellStyle name="Encabezado 4 4 3" xfId="5027"/>
    <cellStyle name="Encabezado 4 4 4" xfId="5028"/>
    <cellStyle name="Encabezado 4 4 5" xfId="5029"/>
    <cellStyle name="Encabezado 4 4 6" xfId="5030"/>
    <cellStyle name="Encabezado 4 4 7" xfId="5031"/>
    <cellStyle name="Encabezado 4 4 8" xfId="5032"/>
    <cellStyle name="Encabezado 4 4 9" xfId="5033"/>
    <cellStyle name="Encabezado 4 5" xfId="5034"/>
    <cellStyle name="Encabezado 4 5 10" xfId="5035"/>
    <cellStyle name="Encabezado 4 5 11" xfId="5036"/>
    <cellStyle name="Encabezado 4 5 12" xfId="5037"/>
    <cellStyle name="Encabezado 4 5 13" xfId="5038"/>
    <cellStyle name="Encabezado 4 5 14" xfId="5039"/>
    <cellStyle name="Encabezado 4 5 2" xfId="5040"/>
    <cellStyle name="Encabezado 4 5 3" xfId="5041"/>
    <cellStyle name="Encabezado 4 5 4" xfId="5042"/>
    <cellStyle name="Encabezado 4 5 5" xfId="5043"/>
    <cellStyle name="Encabezado 4 5 6" xfId="5044"/>
    <cellStyle name="Encabezado 4 5 7" xfId="5045"/>
    <cellStyle name="Encabezado 4 5 8" xfId="5046"/>
    <cellStyle name="Encabezado 4 5 9" xfId="5047"/>
    <cellStyle name="Encabezado 4 6" xfId="5048"/>
    <cellStyle name="Encabezado 4 7" xfId="5049"/>
    <cellStyle name="Encabezado 4 8" xfId="5050"/>
    <cellStyle name="Encabezado 4 9" xfId="5051"/>
    <cellStyle name="Énfasis1 10" xfId="5052"/>
    <cellStyle name="Énfasis1 11" xfId="5053"/>
    <cellStyle name="Énfasis1 12" xfId="5054"/>
    <cellStyle name="Énfasis1 13" xfId="5055"/>
    <cellStyle name="Énfasis1 14" xfId="5056"/>
    <cellStyle name="Énfasis1 15" xfId="5057"/>
    <cellStyle name="Énfasis1 16" xfId="5058"/>
    <cellStyle name="Énfasis1 2" xfId="5059"/>
    <cellStyle name="Énfasis1 2 10" xfId="5060"/>
    <cellStyle name="Énfasis1 2 11" xfId="5061"/>
    <cellStyle name="Énfasis1 2 12" xfId="5062"/>
    <cellStyle name="Énfasis1 2 13" xfId="5063"/>
    <cellStyle name="Énfasis1 2 14" xfId="5064"/>
    <cellStyle name="Énfasis1 2 2" xfId="5065"/>
    <cellStyle name="Énfasis1 2 3" xfId="5066"/>
    <cellStyle name="Énfasis1 2 4" xfId="5067"/>
    <cellStyle name="Énfasis1 2 5" xfId="5068"/>
    <cellStyle name="Énfasis1 2 6" xfId="5069"/>
    <cellStyle name="Énfasis1 2 7" xfId="5070"/>
    <cellStyle name="Énfasis1 2 8" xfId="5071"/>
    <cellStyle name="Énfasis1 2 9" xfId="5072"/>
    <cellStyle name="Énfasis1 3" xfId="5073"/>
    <cellStyle name="Énfasis1 3 10" xfId="5074"/>
    <cellStyle name="Énfasis1 3 11" xfId="5075"/>
    <cellStyle name="Énfasis1 3 12" xfId="5076"/>
    <cellStyle name="Énfasis1 3 13" xfId="5077"/>
    <cellStyle name="Énfasis1 3 14" xfId="5078"/>
    <cellStyle name="Énfasis1 3 2" xfId="5079"/>
    <cellStyle name="Énfasis1 3 3" xfId="5080"/>
    <cellStyle name="Énfasis1 3 4" xfId="5081"/>
    <cellStyle name="Énfasis1 3 5" xfId="5082"/>
    <cellStyle name="Énfasis1 3 6" xfId="5083"/>
    <cellStyle name="Énfasis1 3 7" xfId="5084"/>
    <cellStyle name="Énfasis1 3 8" xfId="5085"/>
    <cellStyle name="Énfasis1 3 9" xfId="5086"/>
    <cellStyle name="Énfasis1 4" xfId="5087"/>
    <cellStyle name="Énfasis1 4 10" xfId="5088"/>
    <cellStyle name="Énfasis1 4 11" xfId="5089"/>
    <cellStyle name="Énfasis1 4 12" xfId="5090"/>
    <cellStyle name="Énfasis1 4 13" xfId="5091"/>
    <cellStyle name="Énfasis1 4 14" xfId="5092"/>
    <cellStyle name="Énfasis1 4 2" xfId="5093"/>
    <cellStyle name="Énfasis1 4 3" xfId="5094"/>
    <cellStyle name="Énfasis1 4 4" xfId="5095"/>
    <cellStyle name="Énfasis1 4 5" xfId="5096"/>
    <cellStyle name="Énfasis1 4 6" xfId="5097"/>
    <cellStyle name="Énfasis1 4 7" xfId="5098"/>
    <cellStyle name="Énfasis1 4 8" xfId="5099"/>
    <cellStyle name="Énfasis1 4 9" xfId="5100"/>
    <cellStyle name="Énfasis1 5" xfId="5101"/>
    <cellStyle name="Énfasis1 5 10" xfId="5102"/>
    <cellStyle name="Énfasis1 5 11" xfId="5103"/>
    <cellStyle name="Énfasis1 5 12" xfId="5104"/>
    <cellStyle name="Énfasis1 5 13" xfId="5105"/>
    <cellStyle name="Énfasis1 5 14" xfId="5106"/>
    <cellStyle name="Énfasis1 5 2" xfId="5107"/>
    <cellStyle name="Énfasis1 5 3" xfId="5108"/>
    <cellStyle name="Énfasis1 5 4" xfId="5109"/>
    <cellStyle name="Énfasis1 5 5" xfId="5110"/>
    <cellStyle name="Énfasis1 5 6" xfId="5111"/>
    <cellStyle name="Énfasis1 5 7" xfId="5112"/>
    <cellStyle name="Énfasis1 5 8" xfId="5113"/>
    <cellStyle name="Énfasis1 5 9" xfId="5114"/>
    <cellStyle name="Énfasis1 6" xfId="5115"/>
    <cellStyle name="Énfasis1 7" xfId="5116"/>
    <cellStyle name="Énfasis1 8" xfId="5117"/>
    <cellStyle name="Énfasis1 9" xfId="5118"/>
    <cellStyle name="Énfasis2 10" xfId="5119"/>
    <cellStyle name="Énfasis2 11" xfId="5120"/>
    <cellStyle name="Énfasis2 12" xfId="5121"/>
    <cellStyle name="Énfasis2 13" xfId="5122"/>
    <cellStyle name="Énfasis2 14" xfId="5123"/>
    <cellStyle name="Énfasis2 15" xfId="5124"/>
    <cellStyle name="Énfasis2 16" xfId="5125"/>
    <cellStyle name="Énfasis2 2" xfId="5126"/>
    <cellStyle name="Énfasis2 2 10" xfId="5127"/>
    <cellStyle name="Énfasis2 2 11" xfId="5128"/>
    <cellStyle name="Énfasis2 2 12" xfId="5129"/>
    <cellStyle name="Énfasis2 2 13" xfId="5130"/>
    <cellStyle name="Énfasis2 2 14" xfId="5131"/>
    <cellStyle name="Énfasis2 2 2" xfId="5132"/>
    <cellStyle name="Énfasis2 2 3" xfId="5133"/>
    <cellStyle name="Énfasis2 2 4" xfId="5134"/>
    <cellStyle name="Énfasis2 2 5" xfId="5135"/>
    <cellStyle name="Énfasis2 2 6" xfId="5136"/>
    <cellStyle name="Énfasis2 2 7" xfId="5137"/>
    <cellStyle name="Énfasis2 2 8" xfId="5138"/>
    <cellStyle name="Énfasis2 2 9" xfId="5139"/>
    <cellStyle name="Énfasis2 3" xfId="5140"/>
    <cellStyle name="Énfasis2 3 10" xfId="5141"/>
    <cellStyle name="Énfasis2 3 11" xfId="5142"/>
    <cellStyle name="Énfasis2 3 12" xfId="5143"/>
    <cellStyle name="Énfasis2 3 13" xfId="5144"/>
    <cellStyle name="Énfasis2 3 14" xfId="5145"/>
    <cellStyle name="Énfasis2 3 2" xfId="5146"/>
    <cellStyle name="Énfasis2 3 3" xfId="5147"/>
    <cellStyle name="Énfasis2 3 4" xfId="5148"/>
    <cellStyle name="Énfasis2 3 5" xfId="5149"/>
    <cellStyle name="Énfasis2 3 6" xfId="5150"/>
    <cellStyle name="Énfasis2 3 7" xfId="5151"/>
    <cellStyle name="Énfasis2 3 8" xfId="5152"/>
    <cellStyle name="Énfasis2 3 9" xfId="5153"/>
    <cellStyle name="Énfasis2 4" xfId="5154"/>
    <cellStyle name="Énfasis2 4 10" xfId="5155"/>
    <cellStyle name="Énfasis2 4 11" xfId="5156"/>
    <cellStyle name="Énfasis2 4 12" xfId="5157"/>
    <cellStyle name="Énfasis2 4 13" xfId="5158"/>
    <cellStyle name="Énfasis2 4 14" xfId="5159"/>
    <cellStyle name="Énfasis2 4 2" xfId="5160"/>
    <cellStyle name="Énfasis2 4 3" xfId="5161"/>
    <cellStyle name="Énfasis2 4 4" xfId="5162"/>
    <cellStyle name="Énfasis2 4 5" xfId="5163"/>
    <cellStyle name="Énfasis2 4 6" xfId="5164"/>
    <cellStyle name="Énfasis2 4 7" xfId="5165"/>
    <cellStyle name="Énfasis2 4 8" xfId="5166"/>
    <cellStyle name="Énfasis2 4 9" xfId="5167"/>
    <cellStyle name="Énfasis2 5" xfId="5168"/>
    <cellStyle name="Énfasis2 5 10" xfId="5169"/>
    <cellStyle name="Énfasis2 5 11" xfId="5170"/>
    <cellStyle name="Énfasis2 5 12" xfId="5171"/>
    <cellStyle name="Énfasis2 5 13" xfId="5172"/>
    <cellStyle name="Énfasis2 5 14" xfId="5173"/>
    <cellStyle name="Énfasis2 5 2" xfId="5174"/>
    <cellStyle name="Énfasis2 5 3" xfId="5175"/>
    <cellStyle name="Énfasis2 5 4" xfId="5176"/>
    <cellStyle name="Énfasis2 5 5" xfId="5177"/>
    <cellStyle name="Énfasis2 5 6" xfId="5178"/>
    <cellStyle name="Énfasis2 5 7" xfId="5179"/>
    <cellStyle name="Énfasis2 5 8" xfId="5180"/>
    <cellStyle name="Énfasis2 5 9" xfId="5181"/>
    <cellStyle name="Énfasis2 6" xfId="5182"/>
    <cellStyle name="Énfasis2 7" xfId="5183"/>
    <cellStyle name="Énfasis2 8" xfId="5184"/>
    <cellStyle name="Énfasis2 9" xfId="5185"/>
    <cellStyle name="Énfasis3 10" xfId="5186"/>
    <cellStyle name="Énfasis3 11" xfId="5187"/>
    <cellStyle name="Énfasis3 12" xfId="5188"/>
    <cellStyle name="Énfasis3 13" xfId="5189"/>
    <cellStyle name="Énfasis3 14" xfId="5190"/>
    <cellStyle name="Énfasis3 15" xfId="5191"/>
    <cellStyle name="Énfasis3 16" xfId="5192"/>
    <cellStyle name="Énfasis3 2" xfId="5193"/>
    <cellStyle name="Énfasis3 2 10" xfId="5194"/>
    <cellStyle name="Énfasis3 2 11" xfId="5195"/>
    <cellStyle name="Énfasis3 2 12" xfId="5196"/>
    <cellStyle name="Énfasis3 2 13" xfId="5197"/>
    <cellStyle name="Énfasis3 2 14" xfId="5198"/>
    <cellStyle name="Énfasis3 2 2" xfId="5199"/>
    <cellStyle name="Énfasis3 2 3" xfId="5200"/>
    <cellStyle name="Énfasis3 2 4" xfId="5201"/>
    <cellStyle name="Énfasis3 2 5" xfId="5202"/>
    <cellStyle name="Énfasis3 2 6" xfId="5203"/>
    <cellStyle name="Énfasis3 2 7" xfId="5204"/>
    <cellStyle name="Énfasis3 2 8" xfId="5205"/>
    <cellStyle name="Énfasis3 2 9" xfId="5206"/>
    <cellStyle name="Énfasis3 3" xfId="5207"/>
    <cellStyle name="Énfasis3 3 10" xfId="5208"/>
    <cellStyle name="Énfasis3 3 11" xfId="5209"/>
    <cellStyle name="Énfasis3 3 12" xfId="5210"/>
    <cellStyle name="Énfasis3 3 13" xfId="5211"/>
    <cellStyle name="Énfasis3 3 14" xfId="5212"/>
    <cellStyle name="Énfasis3 3 2" xfId="5213"/>
    <cellStyle name="Énfasis3 3 3" xfId="5214"/>
    <cellStyle name="Énfasis3 3 4" xfId="5215"/>
    <cellStyle name="Énfasis3 3 5" xfId="5216"/>
    <cellStyle name="Énfasis3 3 6" xfId="5217"/>
    <cellStyle name="Énfasis3 3 7" xfId="5218"/>
    <cellStyle name="Énfasis3 3 8" xfId="5219"/>
    <cellStyle name="Énfasis3 3 9" xfId="5220"/>
    <cellStyle name="Énfasis3 4" xfId="5221"/>
    <cellStyle name="Énfasis3 4 10" xfId="5222"/>
    <cellStyle name="Énfasis3 4 11" xfId="5223"/>
    <cellStyle name="Énfasis3 4 12" xfId="5224"/>
    <cellStyle name="Énfasis3 4 13" xfId="5225"/>
    <cellStyle name="Énfasis3 4 14" xfId="5226"/>
    <cellStyle name="Énfasis3 4 2" xfId="5227"/>
    <cellStyle name="Énfasis3 4 3" xfId="5228"/>
    <cellStyle name="Énfasis3 4 4" xfId="5229"/>
    <cellStyle name="Énfasis3 4 5" xfId="5230"/>
    <cellStyle name="Énfasis3 4 6" xfId="5231"/>
    <cellStyle name="Énfasis3 4 7" xfId="5232"/>
    <cellStyle name="Énfasis3 4 8" xfId="5233"/>
    <cellStyle name="Énfasis3 4 9" xfId="5234"/>
    <cellStyle name="Énfasis3 5" xfId="5235"/>
    <cellStyle name="Énfasis3 5 10" xfId="5236"/>
    <cellStyle name="Énfasis3 5 11" xfId="5237"/>
    <cellStyle name="Énfasis3 5 12" xfId="5238"/>
    <cellStyle name="Énfasis3 5 13" xfId="5239"/>
    <cellStyle name="Énfasis3 5 14" xfId="5240"/>
    <cellStyle name="Énfasis3 5 2" xfId="5241"/>
    <cellStyle name="Énfasis3 5 3" xfId="5242"/>
    <cellStyle name="Énfasis3 5 4" xfId="5243"/>
    <cellStyle name="Énfasis3 5 5" xfId="5244"/>
    <cellStyle name="Énfasis3 5 6" xfId="5245"/>
    <cellStyle name="Énfasis3 5 7" xfId="5246"/>
    <cellStyle name="Énfasis3 5 8" xfId="5247"/>
    <cellStyle name="Énfasis3 5 9" xfId="5248"/>
    <cellStyle name="Énfasis3 6" xfId="5249"/>
    <cellStyle name="Énfasis3 7" xfId="5250"/>
    <cellStyle name="Énfasis3 8" xfId="5251"/>
    <cellStyle name="Énfasis3 9" xfId="5252"/>
    <cellStyle name="Énfasis4 10" xfId="5253"/>
    <cellStyle name="Énfasis4 11" xfId="5254"/>
    <cellStyle name="Énfasis4 12" xfId="5255"/>
    <cellStyle name="Énfasis4 13" xfId="5256"/>
    <cellStyle name="Énfasis4 14" xfId="5257"/>
    <cellStyle name="Énfasis4 15" xfId="5258"/>
    <cellStyle name="Énfasis4 16" xfId="5259"/>
    <cellStyle name="Énfasis4 2" xfId="5260"/>
    <cellStyle name="Énfasis4 2 10" xfId="5261"/>
    <cellStyle name="Énfasis4 2 11" xfId="5262"/>
    <cellStyle name="Énfasis4 2 12" xfId="5263"/>
    <cellStyle name="Énfasis4 2 13" xfId="5264"/>
    <cellStyle name="Énfasis4 2 14" xfId="5265"/>
    <cellStyle name="Énfasis4 2 2" xfId="5266"/>
    <cellStyle name="Énfasis4 2 3" xfId="5267"/>
    <cellStyle name="Énfasis4 2 4" xfId="5268"/>
    <cellStyle name="Énfasis4 2 5" xfId="5269"/>
    <cellStyle name="Énfasis4 2 6" xfId="5270"/>
    <cellStyle name="Énfasis4 2 7" xfId="5271"/>
    <cellStyle name="Énfasis4 2 8" xfId="5272"/>
    <cellStyle name="Énfasis4 2 9" xfId="5273"/>
    <cellStyle name="Énfasis4 3" xfId="5274"/>
    <cellStyle name="Énfasis4 3 10" xfId="5275"/>
    <cellStyle name="Énfasis4 3 11" xfId="5276"/>
    <cellStyle name="Énfasis4 3 12" xfId="5277"/>
    <cellStyle name="Énfasis4 3 13" xfId="5278"/>
    <cellStyle name="Énfasis4 3 14" xfId="5279"/>
    <cellStyle name="Énfasis4 3 2" xfId="5280"/>
    <cellStyle name="Énfasis4 3 3" xfId="5281"/>
    <cellStyle name="Énfasis4 3 4" xfId="5282"/>
    <cellStyle name="Énfasis4 3 5" xfId="5283"/>
    <cellStyle name="Énfasis4 3 6" xfId="5284"/>
    <cellStyle name="Énfasis4 3 7" xfId="5285"/>
    <cellStyle name="Énfasis4 3 8" xfId="5286"/>
    <cellStyle name="Énfasis4 3 9" xfId="5287"/>
    <cellStyle name="Énfasis4 4" xfId="5288"/>
    <cellStyle name="Énfasis4 4 10" xfId="5289"/>
    <cellStyle name="Énfasis4 4 11" xfId="5290"/>
    <cellStyle name="Énfasis4 4 12" xfId="5291"/>
    <cellStyle name="Énfasis4 4 13" xfId="5292"/>
    <cellStyle name="Énfasis4 4 14" xfId="5293"/>
    <cellStyle name="Énfasis4 4 2" xfId="5294"/>
    <cellStyle name="Énfasis4 4 3" xfId="5295"/>
    <cellStyle name="Énfasis4 4 4" xfId="5296"/>
    <cellStyle name="Énfasis4 4 5" xfId="5297"/>
    <cellStyle name="Énfasis4 4 6" xfId="5298"/>
    <cellStyle name="Énfasis4 4 7" xfId="5299"/>
    <cellStyle name="Énfasis4 4 8" xfId="5300"/>
    <cellStyle name="Énfasis4 4 9" xfId="5301"/>
    <cellStyle name="Énfasis4 5" xfId="5302"/>
    <cellStyle name="Énfasis4 5 10" xfId="5303"/>
    <cellStyle name="Énfasis4 5 11" xfId="5304"/>
    <cellStyle name="Énfasis4 5 12" xfId="5305"/>
    <cellStyle name="Énfasis4 5 13" xfId="5306"/>
    <cellStyle name="Énfasis4 5 14" xfId="5307"/>
    <cellStyle name="Énfasis4 5 2" xfId="5308"/>
    <cellStyle name="Énfasis4 5 3" xfId="5309"/>
    <cellStyle name="Énfasis4 5 4" xfId="5310"/>
    <cellStyle name="Énfasis4 5 5" xfId="5311"/>
    <cellStyle name="Énfasis4 5 6" xfId="5312"/>
    <cellStyle name="Énfasis4 5 7" xfId="5313"/>
    <cellStyle name="Énfasis4 5 8" xfId="5314"/>
    <cellStyle name="Énfasis4 5 9" xfId="5315"/>
    <cellStyle name="Énfasis4 6" xfId="5316"/>
    <cellStyle name="Énfasis4 7" xfId="5317"/>
    <cellStyle name="Énfasis4 8" xfId="5318"/>
    <cellStyle name="Énfasis4 9" xfId="5319"/>
    <cellStyle name="Énfasis5 10" xfId="5320"/>
    <cellStyle name="Énfasis5 11" xfId="5321"/>
    <cellStyle name="Énfasis5 12" xfId="5322"/>
    <cellStyle name="Énfasis5 13" xfId="5323"/>
    <cellStyle name="Énfasis5 14" xfId="5324"/>
    <cellStyle name="Énfasis5 15" xfId="5325"/>
    <cellStyle name="Énfasis5 16" xfId="5326"/>
    <cellStyle name="Énfasis5 2" xfId="5327"/>
    <cellStyle name="Énfasis5 2 10" xfId="5328"/>
    <cellStyle name="Énfasis5 2 11" xfId="5329"/>
    <cellStyle name="Énfasis5 2 12" xfId="5330"/>
    <cellStyle name="Énfasis5 2 13" xfId="5331"/>
    <cellStyle name="Énfasis5 2 14" xfId="5332"/>
    <cellStyle name="Énfasis5 2 2" xfId="5333"/>
    <cellStyle name="Énfasis5 2 3" xfId="5334"/>
    <cellStyle name="Énfasis5 2 4" xfId="5335"/>
    <cellStyle name="Énfasis5 2 5" xfId="5336"/>
    <cellStyle name="Énfasis5 2 6" xfId="5337"/>
    <cellStyle name="Énfasis5 2 7" xfId="5338"/>
    <cellStyle name="Énfasis5 2 8" xfId="5339"/>
    <cellStyle name="Énfasis5 2 9" xfId="5340"/>
    <cellStyle name="Énfasis5 3" xfId="5341"/>
    <cellStyle name="Énfasis5 3 10" xfId="5342"/>
    <cellStyle name="Énfasis5 3 11" xfId="5343"/>
    <cellStyle name="Énfasis5 3 12" xfId="5344"/>
    <cellStyle name="Énfasis5 3 13" xfId="5345"/>
    <cellStyle name="Énfasis5 3 14" xfId="5346"/>
    <cellStyle name="Énfasis5 3 2" xfId="5347"/>
    <cellStyle name="Énfasis5 3 3" xfId="5348"/>
    <cellStyle name="Énfasis5 3 4" xfId="5349"/>
    <cellStyle name="Énfasis5 3 5" xfId="5350"/>
    <cellStyle name="Énfasis5 3 6" xfId="5351"/>
    <cellStyle name="Énfasis5 3 7" xfId="5352"/>
    <cellStyle name="Énfasis5 3 8" xfId="5353"/>
    <cellStyle name="Énfasis5 3 9" xfId="5354"/>
    <cellStyle name="Énfasis5 4" xfId="5355"/>
    <cellStyle name="Énfasis5 4 10" xfId="5356"/>
    <cellStyle name="Énfasis5 4 11" xfId="5357"/>
    <cellStyle name="Énfasis5 4 12" xfId="5358"/>
    <cellStyle name="Énfasis5 4 13" xfId="5359"/>
    <cellStyle name="Énfasis5 4 14" xfId="5360"/>
    <cellStyle name="Énfasis5 4 2" xfId="5361"/>
    <cellStyle name="Énfasis5 4 3" xfId="5362"/>
    <cellStyle name="Énfasis5 4 4" xfId="5363"/>
    <cellStyle name="Énfasis5 4 5" xfId="5364"/>
    <cellStyle name="Énfasis5 4 6" xfId="5365"/>
    <cellStyle name="Énfasis5 4 7" xfId="5366"/>
    <cellStyle name="Énfasis5 4 8" xfId="5367"/>
    <cellStyle name="Énfasis5 4 9" xfId="5368"/>
    <cellStyle name="Énfasis5 5" xfId="5369"/>
    <cellStyle name="Énfasis5 5 10" xfId="5370"/>
    <cellStyle name="Énfasis5 5 11" xfId="5371"/>
    <cellStyle name="Énfasis5 5 12" xfId="5372"/>
    <cellStyle name="Énfasis5 5 13" xfId="5373"/>
    <cellStyle name="Énfasis5 5 14" xfId="5374"/>
    <cellStyle name="Énfasis5 5 2" xfId="5375"/>
    <cellStyle name="Énfasis5 5 3" xfId="5376"/>
    <cellStyle name="Énfasis5 5 4" xfId="5377"/>
    <cellStyle name="Énfasis5 5 5" xfId="5378"/>
    <cellStyle name="Énfasis5 5 6" xfId="5379"/>
    <cellStyle name="Énfasis5 5 7" xfId="5380"/>
    <cellStyle name="Énfasis5 5 8" xfId="5381"/>
    <cellStyle name="Énfasis5 5 9" xfId="5382"/>
    <cellStyle name="Énfasis5 6" xfId="5383"/>
    <cellStyle name="Énfasis5 7" xfId="5384"/>
    <cellStyle name="Énfasis5 8" xfId="5385"/>
    <cellStyle name="Énfasis5 9" xfId="5386"/>
    <cellStyle name="Énfasis6 10" xfId="5387"/>
    <cellStyle name="Énfasis6 11" xfId="5388"/>
    <cellStyle name="Énfasis6 12" xfId="5389"/>
    <cellStyle name="Énfasis6 13" xfId="5390"/>
    <cellStyle name="Énfasis6 14" xfId="5391"/>
    <cellStyle name="Énfasis6 15" xfId="5392"/>
    <cellStyle name="Énfasis6 16" xfId="5393"/>
    <cellStyle name="Énfasis6 2" xfId="5394"/>
    <cellStyle name="Énfasis6 2 10" xfId="5395"/>
    <cellStyle name="Énfasis6 2 11" xfId="5396"/>
    <cellStyle name="Énfasis6 2 12" xfId="5397"/>
    <cellStyle name="Énfasis6 2 13" xfId="5398"/>
    <cellStyle name="Énfasis6 2 14" xfId="5399"/>
    <cellStyle name="Énfasis6 2 2" xfId="5400"/>
    <cellStyle name="Énfasis6 2 3" xfId="5401"/>
    <cellStyle name="Énfasis6 2 4" xfId="5402"/>
    <cellStyle name="Énfasis6 2 5" xfId="5403"/>
    <cellStyle name="Énfasis6 2 6" xfId="5404"/>
    <cellStyle name="Énfasis6 2 7" xfId="5405"/>
    <cellStyle name="Énfasis6 2 8" xfId="5406"/>
    <cellStyle name="Énfasis6 2 9" xfId="5407"/>
    <cellStyle name="Énfasis6 3" xfId="5408"/>
    <cellStyle name="Énfasis6 3 10" xfId="5409"/>
    <cellStyle name="Énfasis6 3 11" xfId="5410"/>
    <cellStyle name="Énfasis6 3 12" xfId="5411"/>
    <cellStyle name="Énfasis6 3 13" xfId="5412"/>
    <cellStyle name="Énfasis6 3 14" xfId="5413"/>
    <cellStyle name="Énfasis6 3 2" xfId="5414"/>
    <cellStyle name="Énfasis6 3 3" xfId="5415"/>
    <cellStyle name="Énfasis6 3 4" xfId="5416"/>
    <cellStyle name="Énfasis6 3 5" xfId="5417"/>
    <cellStyle name="Énfasis6 3 6" xfId="5418"/>
    <cellStyle name="Énfasis6 3 7" xfId="5419"/>
    <cellStyle name="Énfasis6 3 8" xfId="5420"/>
    <cellStyle name="Énfasis6 3 9" xfId="5421"/>
    <cellStyle name="Énfasis6 4" xfId="5422"/>
    <cellStyle name="Énfasis6 4 10" xfId="5423"/>
    <cellStyle name="Énfasis6 4 11" xfId="5424"/>
    <cellStyle name="Énfasis6 4 12" xfId="5425"/>
    <cellStyle name="Énfasis6 4 13" xfId="5426"/>
    <cellStyle name="Énfasis6 4 14" xfId="5427"/>
    <cellStyle name="Énfasis6 4 2" xfId="5428"/>
    <cellStyle name="Énfasis6 4 3" xfId="5429"/>
    <cellStyle name="Énfasis6 4 4" xfId="5430"/>
    <cellStyle name="Énfasis6 4 5" xfId="5431"/>
    <cellStyle name="Énfasis6 4 6" xfId="5432"/>
    <cellStyle name="Énfasis6 4 7" xfId="5433"/>
    <cellStyle name="Énfasis6 4 8" xfId="5434"/>
    <cellStyle name="Énfasis6 4 9" xfId="5435"/>
    <cellStyle name="Énfasis6 5" xfId="5436"/>
    <cellStyle name="Énfasis6 5 10" xfId="5437"/>
    <cellStyle name="Énfasis6 5 11" xfId="5438"/>
    <cellStyle name="Énfasis6 5 12" xfId="5439"/>
    <cellStyle name="Énfasis6 5 13" xfId="5440"/>
    <cellStyle name="Énfasis6 5 14" xfId="5441"/>
    <cellStyle name="Énfasis6 5 2" xfId="5442"/>
    <cellStyle name="Énfasis6 5 3" xfId="5443"/>
    <cellStyle name="Énfasis6 5 4" xfId="5444"/>
    <cellStyle name="Énfasis6 5 5" xfId="5445"/>
    <cellStyle name="Énfasis6 5 6" xfId="5446"/>
    <cellStyle name="Énfasis6 5 7" xfId="5447"/>
    <cellStyle name="Énfasis6 5 8" xfId="5448"/>
    <cellStyle name="Énfasis6 5 9" xfId="5449"/>
    <cellStyle name="Énfasis6 6" xfId="5450"/>
    <cellStyle name="Énfasis6 7" xfId="5451"/>
    <cellStyle name="Énfasis6 8" xfId="5452"/>
    <cellStyle name="Énfasis6 9" xfId="5453"/>
    <cellStyle name="ent" xfId="5454"/>
    <cellStyle name="Entrada 10" xfId="5455"/>
    <cellStyle name="Entrada 11" xfId="5456"/>
    <cellStyle name="Entrada 12" xfId="5457"/>
    <cellStyle name="Entrada 13" xfId="5458"/>
    <cellStyle name="Entrada 14" xfId="5459"/>
    <cellStyle name="Entrada 15" xfId="5460"/>
    <cellStyle name="Entrada 16" xfId="5461"/>
    <cellStyle name="Entrada 2" xfId="5462"/>
    <cellStyle name="Entrada 2 10" xfId="5463"/>
    <cellStyle name="Entrada 2 10 2" xfId="5464"/>
    <cellStyle name="Entrada 2 10 2 2" xfId="5465"/>
    <cellStyle name="Entrada 2 11" xfId="5466"/>
    <cellStyle name="Entrada 2 11 2" xfId="5467"/>
    <cellStyle name="Entrada 2 11 2 2" xfId="5468"/>
    <cellStyle name="Entrada 2 12" xfId="5469"/>
    <cellStyle name="Entrada 2 12 2" xfId="5470"/>
    <cellStyle name="Entrada 2 12 2 2" xfId="5471"/>
    <cellStyle name="Entrada 2 13" xfId="5472"/>
    <cellStyle name="Entrada 2 13 2" xfId="5473"/>
    <cellStyle name="Entrada 2 13 2 2" xfId="5474"/>
    <cellStyle name="Entrada 2 14" xfId="5475"/>
    <cellStyle name="Entrada 2 14 2" xfId="5476"/>
    <cellStyle name="Entrada 2 14 2 2" xfId="5477"/>
    <cellStyle name="Entrada 2 15" xfId="5478"/>
    <cellStyle name="Entrada 2 15 2" xfId="5479"/>
    <cellStyle name="Entrada 2 2" xfId="5480"/>
    <cellStyle name="Entrada 2 2 2" xfId="5481"/>
    <cellStyle name="Entrada 2 2 2 2" xfId="5482"/>
    <cellStyle name="Entrada 2 3" xfId="5483"/>
    <cellStyle name="Entrada 2 3 2" xfId="5484"/>
    <cellStyle name="Entrada 2 3 2 2" xfId="5485"/>
    <cellStyle name="Entrada 2 4" xfId="5486"/>
    <cellStyle name="Entrada 2 4 2" xfId="5487"/>
    <cellStyle name="Entrada 2 4 2 2" xfId="5488"/>
    <cellStyle name="Entrada 2 5" xfId="5489"/>
    <cellStyle name="Entrada 2 5 2" xfId="5490"/>
    <cellStyle name="Entrada 2 5 2 2" xfId="5491"/>
    <cellStyle name="Entrada 2 6" xfId="5492"/>
    <cellStyle name="Entrada 2 6 2" xfId="5493"/>
    <cellStyle name="Entrada 2 6 2 2" xfId="5494"/>
    <cellStyle name="Entrada 2 7" xfId="5495"/>
    <cellStyle name="Entrada 2 7 2" xfId="5496"/>
    <cellStyle name="Entrada 2 7 2 2" xfId="5497"/>
    <cellStyle name="Entrada 2 8" xfId="5498"/>
    <cellStyle name="Entrada 2 8 2" xfId="5499"/>
    <cellStyle name="Entrada 2 8 2 2" xfId="5500"/>
    <cellStyle name="Entrada 2 9" xfId="5501"/>
    <cellStyle name="Entrada 2 9 2" xfId="5502"/>
    <cellStyle name="Entrada 2 9 2 2" xfId="5503"/>
    <cellStyle name="Entrada 3" xfId="5504"/>
    <cellStyle name="Entrada 3 10" xfId="5505"/>
    <cellStyle name="Entrada 3 10 2" xfId="5506"/>
    <cellStyle name="Entrada 3 10 2 2" xfId="5507"/>
    <cellStyle name="Entrada 3 11" xfId="5508"/>
    <cellStyle name="Entrada 3 11 2" xfId="5509"/>
    <cellStyle name="Entrada 3 11 2 2" xfId="5510"/>
    <cellStyle name="Entrada 3 12" xfId="5511"/>
    <cellStyle name="Entrada 3 12 2" xfId="5512"/>
    <cellStyle name="Entrada 3 12 2 2" xfId="5513"/>
    <cellStyle name="Entrada 3 13" xfId="5514"/>
    <cellStyle name="Entrada 3 13 2" xfId="5515"/>
    <cellStyle name="Entrada 3 13 2 2" xfId="5516"/>
    <cellStyle name="Entrada 3 14" xfId="5517"/>
    <cellStyle name="Entrada 3 14 2" xfId="5518"/>
    <cellStyle name="Entrada 3 14 2 2" xfId="5519"/>
    <cellStyle name="Entrada 3 15" xfId="5520"/>
    <cellStyle name="Entrada 3 15 2" xfId="5521"/>
    <cellStyle name="Entrada 3 2" xfId="5522"/>
    <cellStyle name="Entrada 3 2 2" xfId="5523"/>
    <cellStyle name="Entrada 3 2 2 2" xfId="5524"/>
    <cellStyle name="Entrada 3 3" xfId="5525"/>
    <cellStyle name="Entrada 3 3 2" xfId="5526"/>
    <cellStyle name="Entrada 3 3 2 2" xfId="5527"/>
    <cellStyle name="Entrada 3 4" xfId="5528"/>
    <cellStyle name="Entrada 3 4 2" xfId="5529"/>
    <cellStyle name="Entrada 3 4 2 2" xfId="5530"/>
    <cellStyle name="Entrada 3 5" xfId="5531"/>
    <cellStyle name="Entrada 3 5 2" xfId="5532"/>
    <cellStyle name="Entrada 3 5 2 2" xfId="5533"/>
    <cellStyle name="Entrada 3 6" xfId="5534"/>
    <cellStyle name="Entrada 3 6 2" xfId="5535"/>
    <cellStyle name="Entrada 3 6 2 2" xfId="5536"/>
    <cellStyle name="Entrada 3 7" xfId="5537"/>
    <cellStyle name="Entrada 3 7 2" xfId="5538"/>
    <cellStyle name="Entrada 3 7 2 2" xfId="5539"/>
    <cellStyle name="Entrada 3 8" xfId="5540"/>
    <cellStyle name="Entrada 3 8 2" xfId="5541"/>
    <cellStyle name="Entrada 3 8 2 2" xfId="5542"/>
    <cellStyle name="Entrada 3 9" xfId="5543"/>
    <cellStyle name="Entrada 3 9 2" xfId="5544"/>
    <cellStyle name="Entrada 3 9 2 2" xfId="5545"/>
    <cellStyle name="Entrada 4" xfId="5546"/>
    <cellStyle name="Entrada 4 10" xfId="5547"/>
    <cellStyle name="Entrada 4 10 2" xfId="5548"/>
    <cellStyle name="Entrada 4 10 2 2" xfId="5549"/>
    <cellStyle name="Entrada 4 11" xfId="5550"/>
    <cellStyle name="Entrada 4 11 2" xfId="5551"/>
    <cellStyle name="Entrada 4 11 2 2" xfId="5552"/>
    <cellStyle name="Entrada 4 12" xfId="5553"/>
    <cellStyle name="Entrada 4 12 2" xfId="5554"/>
    <cellStyle name="Entrada 4 12 2 2" xfId="5555"/>
    <cellStyle name="Entrada 4 13" xfId="5556"/>
    <cellStyle name="Entrada 4 13 2" xfId="5557"/>
    <cellStyle name="Entrada 4 13 2 2" xfId="5558"/>
    <cellStyle name="Entrada 4 14" xfId="5559"/>
    <cellStyle name="Entrada 4 14 2" xfId="5560"/>
    <cellStyle name="Entrada 4 14 2 2" xfId="5561"/>
    <cellStyle name="Entrada 4 15" xfId="5562"/>
    <cellStyle name="Entrada 4 15 2" xfId="5563"/>
    <cellStyle name="Entrada 4 2" xfId="5564"/>
    <cellStyle name="Entrada 4 2 2" xfId="5565"/>
    <cellStyle name="Entrada 4 2 2 2" xfId="5566"/>
    <cellStyle name="Entrada 4 3" xfId="5567"/>
    <cellStyle name="Entrada 4 3 2" xfId="5568"/>
    <cellStyle name="Entrada 4 3 2 2" xfId="5569"/>
    <cellStyle name="Entrada 4 4" xfId="5570"/>
    <cellStyle name="Entrada 4 4 2" xfId="5571"/>
    <cellStyle name="Entrada 4 4 2 2" xfId="5572"/>
    <cellStyle name="Entrada 4 5" xfId="5573"/>
    <cellStyle name="Entrada 4 5 2" xfId="5574"/>
    <cellStyle name="Entrada 4 5 2 2" xfId="5575"/>
    <cellStyle name="Entrada 4 6" xfId="5576"/>
    <cellStyle name="Entrada 4 6 2" xfId="5577"/>
    <cellStyle name="Entrada 4 6 2 2" xfId="5578"/>
    <cellStyle name="Entrada 4 7" xfId="5579"/>
    <cellStyle name="Entrada 4 7 2" xfId="5580"/>
    <cellStyle name="Entrada 4 7 2 2" xfId="5581"/>
    <cellStyle name="Entrada 4 8" xfId="5582"/>
    <cellStyle name="Entrada 4 8 2" xfId="5583"/>
    <cellStyle name="Entrada 4 8 2 2" xfId="5584"/>
    <cellStyle name="Entrada 4 9" xfId="5585"/>
    <cellStyle name="Entrada 4 9 2" xfId="5586"/>
    <cellStyle name="Entrada 4 9 2 2" xfId="5587"/>
    <cellStyle name="Entrada 5" xfId="5588"/>
    <cellStyle name="Entrada 5 10" xfId="5589"/>
    <cellStyle name="Entrada 5 10 2" xfId="5590"/>
    <cellStyle name="Entrada 5 10 2 2" xfId="5591"/>
    <cellStyle name="Entrada 5 11" xfId="5592"/>
    <cellStyle name="Entrada 5 11 2" xfId="5593"/>
    <cellStyle name="Entrada 5 11 2 2" xfId="5594"/>
    <cellStyle name="Entrada 5 12" xfId="5595"/>
    <cellStyle name="Entrada 5 12 2" xfId="5596"/>
    <cellStyle name="Entrada 5 12 2 2" xfId="5597"/>
    <cellStyle name="Entrada 5 13" xfId="5598"/>
    <cellStyle name="Entrada 5 13 2" xfId="5599"/>
    <cellStyle name="Entrada 5 13 2 2" xfId="5600"/>
    <cellStyle name="Entrada 5 14" xfId="5601"/>
    <cellStyle name="Entrada 5 14 2" xfId="5602"/>
    <cellStyle name="Entrada 5 14 2 2" xfId="5603"/>
    <cellStyle name="Entrada 5 15" xfId="5604"/>
    <cellStyle name="Entrada 5 15 2" xfId="5605"/>
    <cellStyle name="Entrada 5 2" xfId="5606"/>
    <cellStyle name="Entrada 5 2 2" xfId="5607"/>
    <cellStyle name="Entrada 5 2 2 2" xfId="5608"/>
    <cellStyle name="Entrada 5 3" xfId="5609"/>
    <cellStyle name="Entrada 5 3 2" xfId="5610"/>
    <cellStyle name="Entrada 5 3 2 2" xfId="5611"/>
    <cellStyle name="Entrada 5 4" xfId="5612"/>
    <cellStyle name="Entrada 5 4 2" xfId="5613"/>
    <cellStyle name="Entrada 5 4 2 2" xfId="5614"/>
    <cellStyle name="Entrada 5 5" xfId="5615"/>
    <cellStyle name="Entrada 5 5 2" xfId="5616"/>
    <cellStyle name="Entrada 5 5 2 2" xfId="5617"/>
    <cellStyle name="Entrada 5 6" xfId="5618"/>
    <cellStyle name="Entrada 5 6 2" xfId="5619"/>
    <cellStyle name="Entrada 5 6 2 2" xfId="5620"/>
    <cellStyle name="Entrada 5 7" xfId="5621"/>
    <cellStyle name="Entrada 5 7 2" xfId="5622"/>
    <cellStyle name="Entrada 5 7 2 2" xfId="5623"/>
    <cellStyle name="Entrada 5 8" xfId="5624"/>
    <cellStyle name="Entrada 5 8 2" xfId="5625"/>
    <cellStyle name="Entrada 5 8 2 2" xfId="5626"/>
    <cellStyle name="Entrada 5 9" xfId="5627"/>
    <cellStyle name="Entrada 5 9 2" xfId="5628"/>
    <cellStyle name="Entrada 5 9 2 2" xfId="5629"/>
    <cellStyle name="Entrada 6" xfId="5630"/>
    <cellStyle name="Entrada 7" xfId="5631"/>
    <cellStyle name="entrada 8" xfId="5632"/>
    <cellStyle name="entrada 9" xfId="5633"/>
    <cellStyle name="Entrée" xfId="5634"/>
    <cellStyle name="Error check" xfId="5635"/>
    <cellStyle name="Est - $" xfId="5636"/>
    <cellStyle name="Est - %" xfId="5637"/>
    <cellStyle name="Est 0,000.0" xfId="5638"/>
    <cellStyle name="Estilo 1" xfId="5639"/>
    <cellStyle name="Estilo 1 2" xfId="5640"/>
    <cellStyle name="Estilo 1 2 10" xfId="5641"/>
    <cellStyle name="Estilo 1 2 11" xfId="5642"/>
    <cellStyle name="Estilo 1 2 12" xfId="5643"/>
    <cellStyle name="Estilo 1 2 13" xfId="5644"/>
    <cellStyle name="Estilo 1 2 14" xfId="5645"/>
    <cellStyle name="Estilo 1 2 15" xfId="5646"/>
    <cellStyle name="Estilo 1 2 2" xfId="5647"/>
    <cellStyle name="Estilo 1 2 3" xfId="5648"/>
    <cellStyle name="Estilo 1 2 4" xfId="5649"/>
    <cellStyle name="Estilo 1 2 5" xfId="5650"/>
    <cellStyle name="Estilo 1 2 6" xfId="5651"/>
    <cellStyle name="Estilo 1 2 7" xfId="5652"/>
    <cellStyle name="Estilo 1 2 8" xfId="5653"/>
    <cellStyle name="Estilo 1 2 9" xfId="5654"/>
    <cellStyle name="Estilo 1 3" xfId="5655"/>
    <cellStyle name="Estilo 1 4" xfId="5656"/>
    <cellStyle name="Estilo 1_MONEDA ACTUALIZADO" xfId="5657"/>
    <cellStyle name="Estilo 2" xfId="5658"/>
    <cellStyle name="Estilo 2 2" xfId="5659"/>
    <cellStyle name="Euro" xfId="5660"/>
    <cellStyle name="Euro 10" xfId="5661"/>
    <cellStyle name="Euro 11" xfId="5662"/>
    <cellStyle name="Euro 12" xfId="5663"/>
    <cellStyle name="Euro 13" xfId="5664"/>
    <cellStyle name="Euro 14" xfId="5665"/>
    <cellStyle name="Euro 15" xfId="5666"/>
    <cellStyle name="Euro 15 10" xfId="5667"/>
    <cellStyle name="Euro 15 11" xfId="5668"/>
    <cellStyle name="Euro 15 12" xfId="5669"/>
    <cellStyle name="Euro 15 13" xfId="5670"/>
    <cellStyle name="Euro 15 14" xfId="5671"/>
    <cellStyle name="Euro 15 15" xfId="5672"/>
    <cellStyle name="Euro 15 16" xfId="5673"/>
    <cellStyle name="Euro 15 2" xfId="5674"/>
    <cellStyle name="Euro 15 3" xfId="5675"/>
    <cellStyle name="Euro 15 4" xfId="5676"/>
    <cellStyle name="Euro 15 5" xfId="5677"/>
    <cellStyle name="Euro 15 6" xfId="5678"/>
    <cellStyle name="Euro 15 7" xfId="5679"/>
    <cellStyle name="Euro 15 8" xfId="5680"/>
    <cellStyle name="Euro 15 9" xfId="5681"/>
    <cellStyle name="Euro 16" xfId="5682"/>
    <cellStyle name="Euro 16 10" xfId="5683"/>
    <cellStyle name="Euro 16 11" xfId="5684"/>
    <cellStyle name="Euro 16 12" xfId="5685"/>
    <cellStyle name="Euro 16 13" xfId="5686"/>
    <cellStyle name="Euro 16 14" xfId="5687"/>
    <cellStyle name="Euro 16 15" xfId="5688"/>
    <cellStyle name="Euro 16 16" xfId="5689"/>
    <cellStyle name="Euro 16 2" xfId="5690"/>
    <cellStyle name="Euro 16 3" xfId="5691"/>
    <cellStyle name="Euro 16 4" xfId="5692"/>
    <cellStyle name="Euro 16 5" xfId="5693"/>
    <cellStyle name="Euro 16 6" xfId="5694"/>
    <cellStyle name="Euro 16 7" xfId="5695"/>
    <cellStyle name="Euro 16 8" xfId="5696"/>
    <cellStyle name="Euro 16 9" xfId="5697"/>
    <cellStyle name="Euro 17" xfId="5698"/>
    <cellStyle name="Euro 17 10" xfId="5699"/>
    <cellStyle name="Euro 17 11" xfId="5700"/>
    <cellStyle name="Euro 17 12" xfId="5701"/>
    <cellStyle name="Euro 17 13" xfId="5702"/>
    <cellStyle name="Euro 17 14" xfId="5703"/>
    <cellStyle name="Euro 17 15" xfId="5704"/>
    <cellStyle name="Euro 17 16" xfId="5705"/>
    <cellStyle name="Euro 17 2" xfId="5706"/>
    <cellStyle name="Euro 17 3" xfId="5707"/>
    <cellStyle name="Euro 17 4" xfId="5708"/>
    <cellStyle name="Euro 17 5" xfId="5709"/>
    <cellStyle name="Euro 17 6" xfId="5710"/>
    <cellStyle name="Euro 17 7" xfId="5711"/>
    <cellStyle name="Euro 17 8" xfId="5712"/>
    <cellStyle name="Euro 17 9" xfId="5713"/>
    <cellStyle name="Euro 18" xfId="5714"/>
    <cellStyle name="Euro 18 10" xfId="5715"/>
    <cellStyle name="Euro 18 11" xfId="5716"/>
    <cellStyle name="Euro 18 12" xfId="5717"/>
    <cellStyle name="Euro 18 13" xfId="5718"/>
    <cellStyle name="Euro 18 14" xfId="5719"/>
    <cellStyle name="Euro 18 15" xfId="5720"/>
    <cellStyle name="Euro 18 16" xfId="5721"/>
    <cellStyle name="Euro 18 2" xfId="5722"/>
    <cellStyle name="Euro 18 3" xfId="5723"/>
    <cellStyle name="Euro 18 4" xfId="5724"/>
    <cellStyle name="Euro 18 5" xfId="5725"/>
    <cellStyle name="Euro 18 6" xfId="5726"/>
    <cellStyle name="Euro 18 7" xfId="5727"/>
    <cellStyle name="Euro 18 8" xfId="5728"/>
    <cellStyle name="Euro 18 9" xfId="5729"/>
    <cellStyle name="Euro 19" xfId="5730"/>
    <cellStyle name="Euro 19 10" xfId="5731"/>
    <cellStyle name="Euro 19 11" xfId="5732"/>
    <cellStyle name="Euro 19 12" xfId="5733"/>
    <cellStyle name="Euro 19 13" xfId="5734"/>
    <cellStyle name="Euro 19 14" xfId="5735"/>
    <cellStyle name="Euro 19 15" xfId="5736"/>
    <cellStyle name="Euro 19 16" xfId="5737"/>
    <cellStyle name="Euro 19 2" xfId="5738"/>
    <cellStyle name="Euro 19 3" xfId="5739"/>
    <cellStyle name="Euro 19 4" xfId="5740"/>
    <cellStyle name="Euro 19 5" xfId="5741"/>
    <cellStyle name="Euro 19 6" xfId="5742"/>
    <cellStyle name="Euro 19 7" xfId="5743"/>
    <cellStyle name="Euro 19 8" xfId="5744"/>
    <cellStyle name="Euro 19 9" xfId="5745"/>
    <cellStyle name="Euro 2" xfId="5746"/>
    <cellStyle name="Euro 2 10" xfId="5747"/>
    <cellStyle name="Euro 2 11" xfId="5748"/>
    <cellStyle name="Euro 2 12" xfId="5749"/>
    <cellStyle name="Euro 2 13" xfId="5750"/>
    <cellStyle name="Euro 2 14" xfId="5751"/>
    <cellStyle name="Euro 2 15" xfId="5752"/>
    <cellStyle name="Euro 2 2" xfId="5753"/>
    <cellStyle name="Euro 2 2 2" xfId="5754"/>
    <cellStyle name="Euro 2 2 3" xfId="5755"/>
    <cellStyle name="Euro 2 3" xfId="5756"/>
    <cellStyle name="Euro 2 3 2" xfId="5757"/>
    <cellStyle name="Euro 2 3 3" xfId="5758"/>
    <cellStyle name="Euro 2 4" xfId="5759"/>
    <cellStyle name="Euro 2 5" xfId="5760"/>
    <cellStyle name="Euro 2 6" xfId="5761"/>
    <cellStyle name="Euro 2 7" xfId="5762"/>
    <cellStyle name="Euro 2 8" xfId="5763"/>
    <cellStyle name="Euro 2 9" xfId="5764"/>
    <cellStyle name="Euro 2_EBITDA POR SEGMENTO MENSUALIZADO 2011" xfId="5765"/>
    <cellStyle name="Euro 20" xfId="5766"/>
    <cellStyle name="Euro 20 10" xfId="5767"/>
    <cellStyle name="Euro 20 11" xfId="5768"/>
    <cellStyle name="Euro 20 12" xfId="5769"/>
    <cellStyle name="Euro 20 13" xfId="5770"/>
    <cellStyle name="Euro 20 14" xfId="5771"/>
    <cellStyle name="Euro 20 15" xfId="5772"/>
    <cellStyle name="Euro 20 16" xfId="5773"/>
    <cellStyle name="Euro 20 2" xfId="5774"/>
    <cellStyle name="Euro 20 3" xfId="5775"/>
    <cellStyle name="Euro 20 4" xfId="5776"/>
    <cellStyle name="Euro 20 5" xfId="5777"/>
    <cellStyle name="Euro 20 6" xfId="5778"/>
    <cellStyle name="Euro 20 7" xfId="5779"/>
    <cellStyle name="Euro 20 8" xfId="5780"/>
    <cellStyle name="Euro 20 9" xfId="5781"/>
    <cellStyle name="Euro 21" xfId="5782"/>
    <cellStyle name="Euro 21 10" xfId="5783"/>
    <cellStyle name="Euro 21 11" xfId="5784"/>
    <cellStyle name="Euro 21 12" xfId="5785"/>
    <cellStyle name="Euro 21 13" xfId="5786"/>
    <cellStyle name="Euro 21 14" xfId="5787"/>
    <cellStyle name="Euro 21 15" xfId="5788"/>
    <cellStyle name="Euro 21 16" xfId="5789"/>
    <cellStyle name="Euro 21 2" xfId="5790"/>
    <cellStyle name="Euro 21 3" xfId="5791"/>
    <cellStyle name="Euro 21 4" xfId="5792"/>
    <cellStyle name="Euro 21 5" xfId="5793"/>
    <cellStyle name="Euro 21 6" xfId="5794"/>
    <cellStyle name="Euro 21 7" xfId="5795"/>
    <cellStyle name="Euro 21 8" xfId="5796"/>
    <cellStyle name="Euro 21 9" xfId="5797"/>
    <cellStyle name="Euro 22" xfId="5798"/>
    <cellStyle name="Euro 22 10" xfId="5799"/>
    <cellStyle name="Euro 22 11" xfId="5800"/>
    <cellStyle name="Euro 22 12" xfId="5801"/>
    <cellStyle name="Euro 22 13" xfId="5802"/>
    <cellStyle name="Euro 22 14" xfId="5803"/>
    <cellStyle name="Euro 22 15" xfId="5804"/>
    <cellStyle name="Euro 22 16" xfId="5805"/>
    <cellStyle name="Euro 22 2" xfId="5806"/>
    <cellStyle name="Euro 22 3" xfId="5807"/>
    <cellStyle name="Euro 22 4" xfId="5808"/>
    <cellStyle name="Euro 22 5" xfId="5809"/>
    <cellStyle name="Euro 22 6" xfId="5810"/>
    <cellStyle name="Euro 22 7" xfId="5811"/>
    <cellStyle name="Euro 22 8" xfId="5812"/>
    <cellStyle name="Euro 22 9" xfId="5813"/>
    <cellStyle name="Euro 23" xfId="5814"/>
    <cellStyle name="Euro 23 10" xfId="5815"/>
    <cellStyle name="Euro 23 11" xfId="5816"/>
    <cellStyle name="Euro 23 12" xfId="5817"/>
    <cellStyle name="Euro 23 13" xfId="5818"/>
    <cellStyle name="Euro 23 14" xfId="5819"/>
    <cellStyle name="Euro 23 15" xfId="5820"/>
    <cellStyle name="Euro 23 16" xfId="5821"/>
    <cellStyle name="Euro 23 2" xfId="5822"/>
    <cellStyle name="Euro 23 3" xfId="5823"/>
    <cellStyle name="Euro 23 4" xfId="5824"/>
    <cellStyle name="Euro 23 5" xfId="5825"/>
    <cellStyle name="Euro 23 6" xfId="5826"/>
    <cellStyle name="Euro 23 7" xfId="5827"/>
    <cellStyle name="Euro 23 8" xfId="5828"/>
    <cellStyle name="Euro 23 9" xfId="5829"/>
    <cellStyle name="Euro 24" xfId="5830"/>
    <cellStyle name="Euro 24 10" xfId="5831"/>
    <cellStyle name="Euro 24 11" xfId="5832"/>
    <cellStyle name="Euro 24 12" xfId="5833"/>
    <cellStyle name="Euro 24 13" xfId="5834"/>
    <cellStyle name="Euro 24 2" xfId="5835"/>
    <cellStyle name="Euro 24 3" xfId="5836"/>
    <cellStyle name="Euro 24 4" xfId="5837"/>
    <cellStyle name="Euro 24 5" xfId="5838"/>
    <cellStyle name="Euro 24 6" xfId="5839"/>
    <cellStyle name="Euro 24 7" xfId="5840"/>
    <cellStyle name="Euro 24 8" xfId="5841"/>
    <cellStyle name="Euro 24 9" xfId="5842"/>
    <cellStyle name="Euro 25" xfId="5843"/>
    <cellStyle name="Euro 25 10" xfId="5844"/>
    <cellStyle name="Euro 25 11" xfId="5845"/>
    <cellStyle name="Euro 25 12" xfId="5846"/>
    <cellStyle name="Euro 25 13" xfId="5847"/>
    <cellStyle name="Euro 25 2" xfId="5848"/>
    <cellStyle name="Euro 25 3" xfId="5849"/>
    <cellStyle name="Euro 25 4" xfId="5850"/>
    <cellStyle name="Euro 25 5" xfId="5851"/>
    <cellStyle name="Euro 25 6" xfId="5852"/>
    <cellStyle name="Euro 25 7" xfId="5853"/>
    <cellStyle name="Euro 25 8" xfId="5854"/>
    <cellStyle name="Euro 25 9" xfId="5855"/>
    <cellStyle name="Euro 26" xfId="5856"/>
    <cellStyle name="Euro 27" xfId="5857"/>
    <cellStyle name="Euro 28" xfId="5858"/>
    <cellStyle name="Euro 29" xfId="5859"/>
    <cellStyle name="Euro 3" xfId="5860"/>
    <cellStyle name="Euro 3 2" xfId="5861"/>
    <cellStyle name="Euro 3 3" xfId="5862"/>
    <cellStyle name="Euro 3 4" xfId="5863"/>
    <cellStyle name="Euro 3 5" xfId="5864"/>
    <cellStyle name="Euro 3 6" xfId="5865"/>
    <cellStyle name="Euro 3 7" xfId="5866"/>
    <cellStyle name="Euro 3 8" xfId="5867"/>
    <cellStyle name="Euro 3 9" xfId="5868"/>
    <cellStyle name="Euro 30" xfId="5869"/>
    <cellStyle name="Euro 31" xfId="5870"/>
    <cellStyle name="Euro 32" xfId="5871"/>
    <cellStyle name="Euro 33" xfId="5872"/>
    <cellStyle name="Euro 34" xfId="5873"/>
    <cellStyle name="Euro 35" xfId="5874"/>
    <cellStyle name="Euro 36" xfId="5875"/>
    <cellStyle name="Euro 37" xfId="5876"/>
    <cellStyle name="Euro 38" xfId="5877"/>
    <cellStyle name="Euro 39" xfId="5878"/>
    <cellStyle name="Euro 4" xfId="5879"/>
    <cellStyle name="Euro 4 2" xfId="5880"/>
    <cellStyle name="Euro 4 3" xfId="5881"/>
    <cellStyle name="Euro 4 4" xfId="5882"/>
    <cellStyle name="Euro 4 5" xfId="5883"/>
    <cellStyle name="Euro 4 6" xfId="5884"/>
    <cellStyle name="Euro 4 7" xfId="5885"/>
    <cellStyle name="Euro 4 8" xfId="5886"/>
    <cellStyle name="Euro 40" xfId="5887"/>
    <cellStyle name="Euro 41" xfId="5888"/>
    <cellStyle name="Euro 41 10" xfId="5889"/>
    <cellStyle name="Euro 41 11" xfId="5890"/>
    <cellStyle name="Euro 41 12" xfId="5891"/>
    <cellStyle name="Euro 41 2" xfId="5892"/>
    <cellStyle name="Euro 41 3" xfId="5893"/>
    <cellStyle name="Euro 41 4" xfId="5894"/>
    <cellStyle name="Euro 41 5" xfId="5895"/>
    <cellStyle name="Euro 41 6" xfId="5896"/>
    <cellStyle name="Euro 41 7" xfId="5897"/>
    <cellStyle name="Euro 41 8" xfId="5898"/>
    <cellStyle name="Euro 41 9" xfId="5899"/>
    <cellStyle name="Euro 42" xfId="5900"/>
    <cellStyle name="Euro 43" xfId="5901"/>
    <cellStyle name="Euro 44" xfId="5902"/>
    <cellStyle name="Euro 45" xfId="5903"/>
    <cellStyle name="Euro 46" xfId="5904"/>
    <cellStyle name="Euro 47" xfId="5905"/>
    <cellStyle name="Euro 48" xfId="5906"/>
    <cellStyle name="Euro 49" xfId="5907"/>
    <cellStyle name="Euro 5" xfId="5908"/>
    <cellStyle name="Euro 5 2" xfId="5909"/>
    <cellStyle name="Euro 5 3" xfId="5910"/>
    <cellStyle name="Euro 5 4" xfId="5911"/>
    <cellStyle name="Euro 5 5" xfId="5912"/>
    <cellStyle name="Euro 5 6" xfId="5913"/>
    <cellStyle name="Euro 5 7" xfId="5914"/>
    <cellStyle name="Euro 50" xfId="5915"/>
    <cellStyle name="Euro 51" xfId="5916"/>
    <cellStyle name="Euro 52" xfId="5917"/>
    <cellStyle name="Euro 53" xfId="5918"/>
    <cellStyle name="Euro 54" xfId="5919"/>
    <cellStyle name="Euro 55" xfId="5920"/>
    <cellStyle name="Euro 56" xfId="5921"/>
    <cellStyle name="Euro 57" xfId="5922"/>
    <cellStyle name="Euro 58" xfId="5923"/>
    <cellStyle name="Euro 59" xfId="5924"/>
    <cellStyle name="Euro 6" xfId="5925"/>
    <cellStyle name="Euro 6 2" xfId="5926"/>
    <cellStyle name="Euro 6 3" xfId="5927"/>
    <cellStyle name="Euro 6 4" xfId="5928"/>
    <cellStyle name="Euro 6 5" xfId="5929"/>
    <cellStyle name="Euro 6 6" xfId="5930"/>
    <cellStyle name="Euro 6 7" xfId="5931"/>
    <cellStyle name="Euro 60" xfId="5932"/>
    <cellStyle name="Euro 61" xfId="5933"/>
    <cellStyle name="Euro 62" xfId="5934"/>
    <cellStyle name="Euro 63" xfId="5935"/>
    <cellStyle name="Euro 64" xfId="5936"/>
    <cellStyle name="Euro 65" xfId="5937"/>
    <cellStyle name="Euro 66" xfId="5938"/>
    <cellStyle name="Euro 67" xfId="5939"/>
    <cellStyle name="Euro 68" xfId="5940"/>
    <cellStyle name="Euro 69" xfId="5941"/>
    <cellStyle name="Euro 7" xfId="5942"/>
    <cellStyle name="Euro 7 2" xfId="5943"/>
    <cellStyle name="Euro 7 3" xfId="5944"/>
    <cellStyle name="Euro 7 4" xfId="5945"/>
    <cellStyle name="Euro 7 5" xfId="5946"/>
    <cellStyle name="Euro 7 6" xfId="5947"/>
    <cellStyle name="Euro 7 7" xfId="5948"/>
    <cellStyle name="Euro 70" xfId="5949"/>
    <cellStyle name="Euro 71" xfId="5950"/>
    <cellStyle name="Euro 72" xfId="5951"/>
    <cellStyle name="Euro 73" xfId="5952"/>
    <cellStyle name="Euro 74" xfId="5953"/>
    <cellStyle name="Euro 75" xfId="5954"/>
    <cellStyle name="Euro 76" xfId="5955"/>
    <cellStyle name="Euro 77" xfId="5956"/>
    <cellStyle name="Euro 78" xfId="5957"/>
    <cellStyle name="Euro 79" xfId="5958"/>
    <cellStyle name="Euro 8" xfId="5959"/>
    <cellStyle name="Euro 8 2" xfId="5960"/>
    <cellStyle name="Euro 8 3" xfId="5961"/>
    <cellStyle name="Euro 8 4" xfId="5962"/>
    <cellStyle name="Euro 8 5" xfId="5963"/>
    <cellStyle name="Euro 8 6" xfId="5964"/>
    <cellStyle name="Euro 8 7" xfId="5965"/>
    <cellStyle name="Euro 80" xfId="5966"/>
    <cellStyle name="Euro 81" xfId="5967"/>
    <cellStyle name="Euro 82" xfId="5968"/>
    <cellStyle name="Euro 83" xfId="5969"/>
    <cellStyle name="Euro 84" xfId="5970"/>
    <cellStyle name="Euro 9" xfId="5971"/>
    <cellStyle name="Euro 9 2" xfId="5972"/>
    <cellStyle name="Euro 9 3" xfId="5973"/>
    <cellStyle name="Euro 9 4" xfId="5974"/>
    <cellStyle name="Euro 9 5" xfId="5975"/>
    <cellStyle name="Euro 9 6" xfId="5976"/>
    <cellStyle name="Euro 9 7" xfId="5977"/>
    <cellStyle name="Euro_(+, -) Activos fijos tipo historico" xfId="5978"/>
    <cellStyle name="Explanatory Text" xfId="5979"/>
    <cellStyle name="Explanatory Text 2" xfId="5980"/>
    <cellStyle name="Explanatory Text 2 10" xfId="5981"/>
    <cellStyle name="Explanatory Text 2 11" xfId="5982"/>
    <cellStyle name="Explanatory Text 2 12" xfId="5983"/>
    <cellStyle name="Explanatory Text 2 13" xfId="5984"/>
    <cellStyle name="Explanatory Text 2 14" xfId="5985"/>
    <cellStyle name="Explanatory Text 2 15" xfId="5986"/>
    <cellStyle name="Explanatory Text 2 2" xfId="5987"/>
    <cellStyle name="Explanatory Text 2 3" xfId="5988"/>
    <cellStyle name="Explanatory Text 2 4" xfId="5989"/>
    <cellStyle name="Explanatory Text 2 5" xfId="5990"/>
    <cellStyle name="Explanatory Text 2 6" xfId="5991"/>
    <cellStyle name="Explanatory Text 2 7" xfId="5992"/>
    <cellStyle name="Explanatory Text 2 8" xfId="5993"/>
    <cellStyle name="Explanatory Text 2 9" xfId="5994"/>
    <cellStyle name="Explanatory Text 3" xfId="5995"/>
    <cellStyle name="Explanatory Text 4" xfId="5996"/>
    <cellStyle name="Explanatory Text 5" xfId="5997"/>
    <cellStyle name="Explanatory Text 6" xfId="5998"/>
    <cellStyle name="EY House" xfId="5999"/>
    <cellStyle name="EY Narrative text" xfId="6000"/>
    <cellStyle name="EY%colcalc" xfId="6001"/>
    <cellStyle name="EY%input" xfId="6002"/>
    <cellStyle name="EY%rowcalc" xfId="6003"/>
    <cellStyle name="EY0dp" xfId="6004"/>
    <cellStyle name="EY1dp" xfId="6005"/>
    <cellStyle name="EY2dp" xfId="6006"/>
    <cellStyle name="EY3dp" xfId="6007"/>
    <cellStyle name="EYChartTitle" xfId="6008"/>
    <cellStyle name="EYColumnHeading" xfId="6009"/>
    <cellStyle name="EYColumnHeading 2" xfId="6010"/>
    <cellStyle name="EYColumnHeading 3" xfId="6011"/>
    <cellStyle name="EYColumnHeading_20101005 Full Model ED v44 post CC full covenants" xfId="6012"/>
    <cellStyle name="EYColumnHeadingItalic" xfId="6013"/>
    <cellStyle name="EYCoverDatabookName" xfId="6014"/>
    <cellStyle name="EYCoverDate" xfId="6015"/>
    <cellStyle name="EYCoverDraft" xfId="6016"/>
    <cellStyle name="EYCoverProjectName" xfId="6017"/>
    <cellStyle name="EYCurrency" xfId="6018"/>
    <cellStyle name="EYCurrency 2" xfId="6019"/>
    <cellStyle name="EYCurrency 3" xfId="6020"/>
    <cellStyle name="EYCurrency_20101005 Full Model ED v44 post CC full covenants" xfId="6021"/>
    <cellStyle name="EYHeading1" xfId="6022"/>
    <cellStyle name="EYheading2" xfId="6023"/>
    <cellStyle name="EYheading3" xfId="6024"/>
    <cellStyle name="EYNotes" xfId="6025"/>
    <cellStyle name="EYNotesHeading" xfId="6026"/>
    <cellStyle name="EYNotesHeading 2" xfId="6027"/>
    <cellStyle name="EYNotesHeading 3" xfId="6028"/>
    <cellStyle name="EYNotesHeading_20101005 Full Model ED v44 post CC full covenants" xfId="6029"/>
    <cellStyle name="EYnumber" xfId="6030"/>
    <cellStyle name="EYnumber 2" xfId="6031"/>
    <cellStyle name="EYnumber_EBITDA Bridge Template2" xfId="6032"/>
    <cellStyle name="EYRelianceRestricted" xfId="6033"/>
    <cellStyle name="EYSectionHeading" xfId="6034"/>
    <cellStyle name="EYSheetHeader1" xfId="6035"/>
    <cellStyle name="EYSheetHeading" xfId="6036"/>
    <cellStyle name="EYSheetHeading 2" xfId="6037"/>
    <cellStyle name="EYSheetHeading_20101005 Full Model ED v44 post CC full covenants" xfId="6038"/>
    <cellStyle name="EYsmallheading" xfId="6039"/>
    <cellStyle name="EYSource" xfId="6040"/>
    <cellStyle name="EYSource 2" xfId="6041"/>
    <cellStyle name="EYSource_20101005 Full Model ED v44 post CC full covenants" xfId="6042"/>
    <cellStyle name="EYtext" xfId="6043"/>
    <cellStyle name="EYtextbold" xfId="6044"/>
    <cellStyle name="EYtextbolditalic" xfId="6045"/>
    <cellStyle name="EYtextitalic" xfId="6046"/>
    <cellStyle name="f" xfId="6047"/>
    <cellStyle name="f 2" xfId="6048"/>
    <cellStyle name="f Highlight 2" xfId="6049"/>
    <cellStyle name="f_11.indop" xfId="6050"/>
    <cellStyle name="f_11.merc" xfId="6051"/>
    <cellStyle name="f_clp-usd" xfId="6052"/>
    <cellStyle name="f_ITI_Informe Mensual_2011" xfId="6053"/>
    <cellStyle name="F2" xfId="6054"/>
    <cellStyle name="F2 10" xfId="6055"/>
    <cellStyle name="F2 11" xfId="6056"/>
    <cellStyle name="F2 12" xfId="6057"/>
    <cellStyle name="F2 13" xfId="6058"/>
    <cellStyle name="F2 14" xfId="6059"/>
    <cellStyle name="F2 15" xfId="6060"/>
    <cellStyle name="F2 16" xfId="6061"/>
    <cellStyle name="F2 17" xfId="6062"/>
    <cellStyle name="F2 2" xfId="6063"/>
    <cellStyle name="F2 3" xfId="6064"/>
    <cellStyle name="F2 4" xfId="6065"/>
    <cellStyle name="F2 5" xfId="6066"/>
    <cellStyle name="F2 6" xfId="6067"/>
    <cellStyle name="F2 7" xfId="6068"/>
    <cellStyle name="F2 8" xfId="6069"/>
    <cellStyle name="F2 9" xfId="6070"/>
    <cellStyle name="F3" xfId="6071"/>
    <cellStyle name="F3 10" xfId="6072"/>
    <cellStyle name="F3 11" xfId="6073"/>
    <cellStyle name="F3 12" xfId="6074"/>
    <cellStyle name="F3 13" xfId="6075"/>
    <cellStyle name="F3 14" xfId="6076"/>
    <cellStyle name="F3 15" xfId="6077"/>
    <cellStyle name="F3 16" xfId="6078"/>
    <cellStyle name="F3 17" xfId="6079"/>
    <cellStyle name="F3 2" xfId="6080"/>
    <cellStyle name="F3 3" xfId="6081"/>
    <cellStyle name="F3 4" xfId="6082"/>
    <cellStyle name="F3 5" xfId="6083"/>
    <cellStyle name="F3 6" xfId="6084"/>
    <cellStyle name="F3 7" xfId="6085"/>
    <cellStyle name="F3 8" xfId="6086"/>
    <cellStyle name="F3 9" xfId="6087"/>
    <cellStyle name="F4" xfId="6088"/>
    <cellStyle name="F4 10" xfId="6089"/>
    <cellStyle name="F4 11" xfId="6090"/>
    <cellStyle name="F4 12" xfId="6091"/>
    <cellStyle name="F4 13" xfId="6092"/>
    <cellStyle name="F4 14" xfId="6093"/>
    <cellStyle name="F4 15" xfId="6094"/>
    <cellStyle name="F4 16" xfId="6095"/>
    <cellStyle name="F4 17" xfId="6096"/>
    <cellStyle name="F4 2" xfId="6097"/>
    <cellStyle name="F4 3" xfId="6098"/>
    <cellStyle name="F4 4" xfId="6099"/>
    <cellStyle name="F4 5" xfId="6100"/>
    <cellStyle name="F4 6" xfId="6101"/>
    <cellStyle name="F4 7" xfId="6102"/>
    <cellStyle name="F4 8" xfId="6103"/>
    <cellStyle name="F4 9" xfId="6104"/>
    <cellStyle name="F5" xfId="6105"/>
    <cellStyle name="F5 10" xfId="6106"/>
    <cellStyle name="F5 11" xfId="6107"/>
    <cellStyle name="F5 12" xfId="6108"/>
    <cellStyle name="F5 13" xfId="6109"/>
    <cellStyle name="F5 14" xfId="6110"/>
    <cellStyle name="F5 15" xfId="6111"/>
    <cellStyle name="F5 16" xfId="6112"/>
    <cellStyle name="F5 17" xfId="6113"/>
    <cellStyle name="F5 2" xfId="6114"/>
    <cellStyle name="F5 3" xfId="6115"/>
    <cellStyle name="F5 4" xfId="6116"/>
    <cellStyle name="F5 5" xfId="6117"/>
    <cellStyle name="F5 6" xfId="6118"/>
    <cellStyle name="F5 7" xfId="6119"/>
    <cellStyle name="F5 8" xfId="6120"/>
    <cellStyle name="F5 9" xfId="6121"/>
    <cellStyle name="F6" xfId="6122"/>
    <cellStyle name="F6 10" xfId="6123"/>
    <cellStyle name="F6 11" xfId="6124"/>
    <cellStyle name="F6 12" xfId="6125"/>
    <cellStyle name="F6 13" xfId="6126"/>
    <cellStyle name="F6 14" xfId="6127"/>
    <cellStyle name="F6 15" xfId="6128"/>
    <cellStyle name="F6 16" xfId="6129"/>
    <cellStyle name="F6 17" xfId="6130"/>
    <cellStyle name="F6 2" xfId="6131"/>
    <cellStyle name="F6 3" xfId="6132"/>
    <cellStyle name="F6 4" xfId="6133"/>
    <cellStyle name="F6 5" xfId="6134"/>
    <cellStyle name="F6 6" xfId="6135"/>
    <cellStyle name="F6 7" xfId="6136"/>
    <cellStyle name="F6 8" xfId="6137"/>
    <cellStyle name="F6 9" xfId="6138"/>
    <cellStyle name="F7" xfId="6139"/>
    <cellStyle name="F7 10" xfId="6140"/>
    <cellStyle name="F7 11" xfId="6141"/>
    <cellStyle name="F7 12" xfId="6142"/>
    <cellStyle name="F7 13" xfId="6143"/>
    <cellStyle name="F7 14" xfId="6144"/>
    <cellStyle name="F7 15" xfId="6145"/>
    <cellStyle name="F7 16" xfId="6146"/>
    <cellStyle name="F7 17" xfId="6147"/>
    <cellStyle name="F7 2" xfId="6148"/>
    <cellStyle name="F7 3" xfId="6149"/>
    <cellStyle name="F7 4" xfId="6150"/>
    <cellStyle name="F7 5" xfId="6151"/>
    <cellStyle name="F7 6" xfId="6152"/>
    <cellStyle name="F7 7" xfId="6153"/>
    <cellStyle name="F7 8" xfId="6154"/>
    <cellStyle name="F7 9" xfId="6155"/>
    <cellStyle name="F8" xfId="6156"/>
    <cellStyle name="F8 10" xfId="6157"/>
    <cellStyle name="F8 11" xfId="6158"/>
    <cellStyle name="F8 12" xfId="6159"/>
    <cellStyle name="F8 13" xfId="6160"/>
    <cellStyle name="F8 14" xfId="6161"/>
    <cellStyle name="F8 15" xfId="6162"/>
    <cellStyle name="F8 16" xfId="6163"/>
    <cellStyle name="F8 17" xfId="6164"/>
    <cellStyle name="F8 2" xfId="6165"/>
    <cellStyle name="F8 3" xfId="6166"/>
    <cellStyle name="F8 4" xfId="6167"/>
    <cellStyle name="F8 5" xfId="6168"/>
    <cellStyle name="F8 6" xfId="6169"/>
    <cellStyle name="F8 7" xfId="6170"/>
    <cellStyle name="F8 8" xfId="6171"/>
    <cellStyle name="F8 9" xfId="6172"/>
    <cellStyle name="fecha" xfId="6173"/>
    <cellStyle name="Fecha 10" xfId="6174"/>
    <cellStyle name="fecha 11" xfId="6175"/>
    <cellStyle name="fecha 12" xfId="6176"/>
    <cellStyle name="fecha 2" xfId="6177"/>
    <cellStyle name="fecha 3" xfId="6178"/>
    <cellStyle name="fecha 4" xfId="6179"/>
    <cellStyle name="fecha 5" xfId="6180"/>
    <cellStyle name="Fecha 6" xfId="6181"/>
    <cellStyle name="Fecha 7" xfId="6182"/>
    <cellStyle name="Fecha 8" xfId="6183"/>
    <cellStyle name="Fecha 9" xfId="6184"/>
    <cellStyle name="FF_EURO" xfId="6185"/>
    <cellStyle name="Fijo" xfId="6186"/>
    <cellStyle name="Fijo 2" xfId="6187"/>
    <cellStyle name="Fijo 3" xfId="6188"/>
    <cellStyle name="Finan?ní0" xfId="6189"/>
    <cellStyle name="Financiero" xfId="6190"/>
    <cellStyle name="Financiero 2" xfId="6191"/>
    <cellStyle name="Financiero 3" xfId="6192"/>
    <cellStyle name="Finanční0" xfId="6193"/>
    <cellStyle name="Fixed" xfId="6194"/>
    <cellStyle name="Fixlong" xfId="6195"/>
    <cellStyle name="Footer SBILogo1" xfId="6196"/>
    <cellStyle name="Footer SBILogo2" xfId="6197"/>
    <cellStyle name="Footnote" xfId="6198"/>
    <cellStyle name="Footnote Reference" xfId="6199"/>
    <cellStyle name="Footnote_HDI - Template BR 2005-01" xfId="6200"/>
    <cellStyle name="Forecast" xfId="6201"/>
    <cellStyle name="Forecast %" xfId="6202"/>
    <cellStyle name="Format Number Column" xfId="6203"/>
    <cellStyle name="Formula" xfId="6204"/>
    <cellStyle name="Fred" xfId="6205"/>
    <cellStyle name="from Input Sheet" xfId="6206"/>
    <cellStyle name="From Project Models" xfId="6207"/>
    <cellStyle name="FRxAmtStyle" xfId="6208"/>
    <cellStyle name="g Highlight 1" xfId="6209"/>
    <cellStyle name="gelb" xfId="6210"/>
    <cellStyle name="GN Store Nord A/S (CPSE:GN) - Monthly Forward P/E (NTM)Style" xfId="6211"/>
    <cellStyle name="Good" xfId="6212"/>
    <cellStyle name="Good 2" xfId="6213"/>
    <cellStyle name="Good 2 10" xfId="6214"/>
    <cellStyle name="Good 2 11" xfId="6215"/>
    <cellStyle name="Good 2 12" xfId="6216"/>
    <cellStyle name="Good 2 13" xfId="6217"/>
    <cellStyle name="Good 2 14" xfId="6218"/>
    <cellStyle name="Good 2 15" xfId="6219"/>
    <cellStyle name="Good 2 2" xfId="6220"/>
    <cellStyle name="Good 2 3" xfId="6221"/>
    <cellStyle name="Good 2 4" xfId="6222"/>
    <cellStyle name="Good 2 5" xfId="6223"/>
    <cellStyle name="Good 2 6" xfId="6224"/>
    <cellStyle name="Good 2 7" xfId="6225"/>
    <cellStyle name="Good 2 8" xfId="6226"/>
    <cellStyle name="Good 2 9" xfId="6227"/>
    <cellStyle name="Good 3" xfId="6228"/>
    <cellStyle name="Good 4" xfId="6229"/>
    <cellStyle name="Good 5" xfId="6230"/>
    <cellStyle name="Good 6" xfId="6231"/>
    <cellStyle name="GPM_Allocation" xfId="6232"/>
    <cellStyle name="GREG" xfId="6233"/>
    <cellStyle name="Grey" xfId="6234"/>
    <cellStyle name="Grey 2" xfId="6235"/>
    <cellStyle name="Grey 2 10" xfId="6236"/>
    <cellStyle name="Grey 2 11" xfId="6237"/>
    <cellStyle name="Grey 2 12" xfId="6238"/>
    <cellStyle name="Grey 2 13" xfId="6239"/>
    <cellStyle name="Grey 2 14" xfId="6240"/>
    <cellStyle name="Grey 2 15" xfId="6241"/>
    <cellStyle name="Grey 2 2" xfId="6242"/>
    <cellStyle name="Grey 2 3" xfId="6243"/>
    <cellStyle name="Grey 2 4" xfId="6244"/>
    <cellStyle name="Grey 2 5" xfId="6245"/>
    <cellStyle name="Grey 2 6" xfId="6246"/>
    <cellStyle name="Grey 2 7" xfId="6247"/>
    <cellStyle name="Grey 2 8" xfId="6248"/>
    <cellStyle name="Grey 2 9" xfId="6249"/>
    <cellStyle name="H 2" xfId="6250"/>
    <cellStyle name="hard no." xfId="6251"/>
    <cellStyle name="Hard Percent" xfId="6252"/>
    <cellStyle name="Header" xfId="6253"/>
    <cellStyle name="Header 2" xfId="6254"/>
    <cellStyle name="Header Draft Stamp" xfId="6255"/>
    <cellStyle name="Header_Back up forecast 02" xfId="6256"/>
    <cellStyle name="Header1" xfId="6257"/>
    <cellStyle name="Header2" xfId="6258"/>
    <cellStyle name="Header2 2" xfId="6259"/>
    <cellStyle name="Header2 2 2" xfId="6260"/>
    <cellStyle name="Header2 2 2 2" xfId="6261"/>
    <cellStyle name="Header2 2 2 3" xfId="6262"/>
    <cellStyle name="Header2 2 3" xfId="6263"/>
    <cellStyle name="Header2 2 3 2" xfId="6264"/>
    <cellStyle name="Header2 2 4" xfId="6265"/>
    <cellStyle name="Header2 2 4 2" xfId="6266"/>
    <cellStyle name="Header2 2 5" xfId="6267"/>
    <cellStyle name="Header2 2 6" xfId="6268"/>
    <cellStyle name="Header2 3" xfId="6269"/>
    <cellStyle name="Header2 3 2" xfId="6270"/>
    <cellStyle name="Header2 3 3" xfId="6271"/>
    <cellStyle name="Header2 4" xfId="6272"/>
    <cellStyle name="Header2 4 2" xfId="6273"/>
    <cellStyle name="Header2 5" xfId="6274"/>
    <cellStyle name="Header2 5 2" xfId="6275"/>
    <cellStyle name="Header2 6" xfId="6276"/>
    <cellStyle name="Header2 6 2" xfId="6277"/>
    <cellStyle name="Header2 7" xfId="6278"/>
    <cellStyle name="Header2 7 2" xfId="6279"/>
    <cellStyle name="Header2 7 3" xfId="6280"/>
    <cellStyle name="header3" xfId="6281"/>
    <cellStyle name="Heading" xfId="6282"/>
    <cellStyle name="Heading 1" xfId="6283"/>
    <cellStyle name="Heading 1 2" xfId="6284"/>
    <cellStyle name="Heading 1 2 10" xfId="6285"/>
    <cellStyle name="Heading 1 2 11" xfId="6286"/>
    <cellStyle name="Heading 1 2 12" xfId="6287"/>
    <cellStyle name="Heading 1 2 13" xfId="6288"/>
    <cellStyle name="Heading 1 2 14" xfId="6289"/>
    <cellStyle name="Heading 1 2 15" xfId="6290"/>
    <cellStyle name="Heading 1 2 2" xfId="6291"/>
    <cellStyle name="Heading 1 2 3" xfId="6292"/>
    <cellStyle name="Heading 1 2 4" xfId="6293"/>
    <cellStyle name="Heading 1 2 5" xfId="6294"/>
    <cellStyle name="Heading 1 2 6" xfId="6295"/>
    <cellStyle name="Heading 1 2 7" xfId="6296"/>
    <cellStyle name="Heading 1 2 8" xfId="6297"/>
    <cellStyle name="Heading 1 2 9" xfId="6298"/>
    <cellStyle name="Heading 1 3" xfId="6299"/>
    <cellStyle name="Heading 1 4" xfId="6300"/>
    <cellStyle name="Heading 1 5" xfId="6301"/>
    <cellStyle name="Heading 1 6" xfId="6302"/>
    <cellStyle name="Heading 1 Above" xfId="6303"/>
    <cellStyle name="Heading 1+" xfId="6304"/>
    <cellStyle name="Heading 2" xfId="6305"/>
    <cellStyle name="Heading 2 2" xfId="6306"/>
    <cellStyle name="Heading 2 2 10" xfId="6307"/>
    <cellStyle name="Heading 2 2 11" xfId="6308"/>
    <cellStyle name="Heading 2 2 12" xfId="6309"/>
    <cellStyle name="Heading 2 2 13" xfId="6310"/>
    <cellStyle name="Heading 2 2 14" xfId="6311"/>
    <cellStyle name="Heading 2 2 15" xfId="6312"/>
    <cellStyle name="Heading 2 2 16" xfId="6313"/>
    <cellStyle name="Heading 2 2 2" xfId="6314"/>
    <cellStyle name="Heading 2 2 3" xfId="6315"/>
    <cellStyle name="Heading 2 2 4" xfId="6316"/>
    <cellStyle name="Heading 2 2 5" xfId="6317"/>
    <cellStyle name="Heading 2 2 6" xfId="6318"/>
    <cellStyle name="Heading 2 2 7" xfId="6319"/>
    <cellStyle name="Heading 2 2 8" xfId="6320"/>
    <cellStyle name="Heading 2 2 9" xfId="6321"/>
    <cellStyle name="Heading 2 3" xfId="6322"/>
    <cellStyle name="Heading 2 3 2" xfId="6323"/>
    <cellStyle name="Heading 2 4" xfId="6324"/>
    <cellStyle name="Heading 2 5" xfId="6325"/>
    <cellStyle name="Heading 2 6" xfId="6326"/>
    <cellStyle name="Heading 2 Below" xfId="6327"/>
    <cellStyle name="Heading 2+" xfId="6328"/>
    <cellStyle name="Heading 3" xfId="6329"/>
    <cellStyle name="Heading 3 2" xfId="6330"/>
    <cellStyle name="Heading 3 2 10" xfId="6331"/>
    <cellStyle name="Heading 3 2 11" xfId="6332"/>
    <cellStyle name="Heading 3 2 12" xfId="6333"/>
    <cellStyle name="Heading 3 2 13" xfId="6334"/>
    <cellStyle name="Heading 3 2 14" xfId="6335"/>
    <cellStyle name="Heading 3 2 15" xfId="6336"/>
    <cellStyle name="Heading 3 2 16" xfId="6337"/>
    <cellStyle name="Heading 3 2 2" xfId="6338"/>
    <cellStyle name="Heading 3 2 3" xfId="6339"/>
    <cellStyle name="Heading 3 2 4" xfId="6340"/>
    <cellStyle name="Heading 3 2 5" xfId="6341"/>
    <cellStyle name="Heading 3 2 6" xfId="6342"/>
    <cellStyle name="Heading 3 2 7" xfId="6343"/>
    <cellStyle name="Heading 3 2 8" xfId="6344"/>
    <cellStyle name="Heading 3 2 9" xfId="6345"/>
    <cellStyle name="Heading 3 3" xfId="6346"/>
    <cellStyle name="Heading 3 3 2" xfId="6347"/>
    <cellStyle name="Heading 3 4" xfId="6348"/>
    <cellStyle name="Heading 3 5" xfId="6349"/>
    <cellStyle name="Heading 3 6" xfId="6350"/>
    <cellStyle name="Heading 3+" xfId="6351"/>
    <cellStyle name="Heading 4" xfId="6352"/>
    <cellStyle name="Heading 4 2" xfId="6353"/>
    <cellStyle name="Heading 4 2 10" xfId="6354"/>
    <cellStyle name="Heading 4 2 11" xfId="6355"/>
    <cellStyle name="Heading 4 2 12" xfId="6356"/>
    <cellStyle name="Heading 4 2 13" xfId="6357"/>
    <cellStyle name="Heading 4 2 14" xfId="6358"/>
    <cellStyle name="Heading 4 2 15" xfId="6359"/>
    <cellStyle name="Heading 4 2 2" xfId="6360"/>
    <cellStyle name="Heading 4 2 3" xfId="6361"/>
    <cellStyle name="Heading 4 2 4" xfId="6362"/>
    <cellStyle name="Heading 4 2 5" xfId="6363"/>
    <cellStyle name="Heading 4 2 6" xfId="6364"/>
    <cellStyle name="Heading 4 2 7" xfId="6365"/>
    <cellStyle name="Heading 4 2 8" xfId="6366"/>
    <cellStyle name="Heading 4 2 9" xfId="6367"/>
    <cellStyle name="Heading 4 3" xfId="6368"/>
    <cellStyle name="Heading 4 4" xfId="6369"/>
    <cellStyle name="Heading 4 5" xfId="6370"/>
    <cellStyle name="Heading 4 6" xfId="6371"/>
    <cellStyle name="Heading No Underline" xfId="6372"/>
    <cellStyle name="Heading With Underline" xfId="6373"/>
    <cellStyle name="Heading With Underline 2" xfId="6374"/>
    <cellStyle name="Heading With Underline 2 10" xfId="6375"/>
    <cellStyle name="Heading With Underline 2 10 2" xfId="6376"/>
    <cellStyle name="Heading With Underline 2 11" xfId="6377"/>
    <cellStyle name="Heading With Underline 2 11 2" xfId="6378"/>
    <cellStyle name="Heading With Underline 2 12" xfId="6379"/>
    <cellStyle name="Heading With Underline 2 12 2" xfId="6380"/>
    <cellStyle name="Heading With Underline 2 13" xfId="6381"/>
    <cellStyle name="Heading With Underline 2 13 2" xfId="6382"/>
    <cellStyle name="Heading With Underline 2 14" xfId="6383"/>
    <cellStyle name="Heading With Underline 2 2" xfId="6384"/>
    <cellStyle name="Heading With Underline 2 2 2" xfId="6385"/>
    <cellStyle name="Heading With Underline 2 3" xfId="6386"/>
    <cellStyle name="Heading With Underline 2 3 2" xfId="6387"/>
    <cellStyle name="Heading With Underline 2 4" xfId="6388"/>
    <cellStyle name="Heading With Underline 2 4 2" xfId="6389"/>
    <cellStyle name="Heading With Underline 2 5" xfId="6390"/>
    <cellStyle name="Heading With Underline 2 5 2" xfId="6391"/>
    <cellStyle name="Heading With Underline 2 6" xfId="6392"/>
    <cellStyle name="Heading With Underline 2 6 2" xfId="6393"/>
    <cellStyle name="Heading With Underline 2 7" xfId="6394"/>
    <cellStyle name="Heading With Underline 2 7 2" xfId="6395"/>
    <cellStyle name="Heading With Underline 2 8" xfId="6396"/>
    <cellStyle name="Heading With Underline 2 8 2" xfId="6397"/>
    <cellStyle name="Heading With Underline 2 9" xfId="6398"/>
    <cellStyle name="Heading With Underline 2 9 2" xfId="6399"/>
    <cellStyle name="Heading With Underline 3" xfId="6400"/>
    <cellStyle name="Heading With Underline 3 2" xfId="6401"/>
    <cellStyle name="Heading With Underline 3 2 2" xfId="6402"/>
    <cellStyle name="Heading With Underline 3 3" xfId="6403"/>
    <cellStyle name="Heading1" xfId="6404"/>
    <cellStyle name="Heading2" xfId="6405"/>
    <cellStyle name="Headings" xfId="6406"/>
    <cellStyle name="hellblau" xfId="6407"/>
    <cellStyle name="hellgrau" xfId="6408"/>
    <cellStyle name="Hidden" xfId="6409"/>
    <cellStyle name="Hidden 2" xfId="6410"/>
    <cellStyle name="Hidden 2 10" xfId="6411"/>
    <cellStyle name="Hidden 2 10 2" xfId="6412"/>
    <cellStyle name="Hidden 2 11" xfId="6413"/>
    <cellStyle name="Hidden 2 11 2" xfId="6414"/>
    <cellStyle name="Hidden 2 12" xfId="6415"/>
    <cellStyle name="Hidden 2 12 2" xfId="6416"/>
    <cellStyle name="Hidden 2 13" xfId="6417"/>
    <cellStyle name="Hidden 2 13 2" xfId="6418"/>
    <cellStyle name="Hidden 2 14" xfId="6419"/>
    <cellStyle name="Hidden 2 2" xfId="6420"/>
    <cellStyle name="Hidden 2 2 2" xfId="6421"/>
    <cellStyle name="Hidden 2 3" xfId="6422"/>
    <cellStyle name="Hidden 2 3 2" xfId="6423"/>
    <cellStyle name="Hidden 2 4" xfId="6424"/>
    <cellStyle name="Hidden 2 4 2" xfId="6425"/>
    <cellStyle name="Hidden 2 5" xfId="6426"/>
    <cellStyle name="Hidden 2 5 2" xfId="6427"/>
    <cellStyle name="Hidden 2 6" xfId="6428"/>
    <cellStyle name="Hidden 2 6 2" xfId="6429"/>
    <cellStyle name="Hidden 2 7" xfId="6430"/>
    <cellStyle name="Hidden 2 7 2" xfId="6431"/>
    <cellStyle name="Hidden 2 8" xfId="6432"/>
    <cellStyle name="Hidden 2 8 2" xfId="6433"/>
    <cellStyle name="Hidden 2 9" xfId="6434"/>
    <cellStyle name="Hidden 2 9 2" xfId="6435"/>
    <cellStyle name="Hidden 3" xfId="6436"/>
    <cellStyle name="Hidden 3 2" xfId="6437"/>
    <cellStyle name="Hidden 3 2 2" xfId="6438"/>
    <cellStyle name="Hidden 3 3" xfId="6439"/>
    <cellStyle name="hidebold" xfId="6440"/>
    <cellStyle name="hidenorm" xfId="6441"/>
    <cellStyle name="Highlight" xfId="6442"/>
    <cellStyle name="Hipervínculo" xfId="2" builtinId="8"/>
    <cellStyle name="Hipervínculo 2" xfId="6443"/>
    <cellStyle name="Hipervínculo 2 10" xfId="6444"/>
    <cellStyle name="Hipervínculo 2 11" xfId="6445"/>
    <cellStyle name="Hipervínculo 2 12" xfId="6446"/>
    <cellStyle name="Hipervínculo 2 13" xfId="6447"/>
    <cellStyle name="Hipervínculo 2 14" xfId="6448"/>
    <cellStyle name="Hipervínculo 2 15" xfId="6449"/>
    <cellStyle name="Hipervínculo 2 16" xfId="6450"/>
    <cellStyle name="Hipervínculo 2 2" xfId="6451"/>
    <cellStyle name="Hipervínculo 2 2 2" xfId="6452"/>
    <cellStyle name="Hipervínculo 2 2 3" xfId="6453"/>
    <cellStyle name="Hipervínculo 2 3" xfId="6454"/>
    <cellStyle name="Hipervínculo 2 3 2" xfId="6455"/>
    <cellStyle name="Hipervínculo 2 4" xfId="6456"/>
    <cellStyle name="Hipervínculo 2 5" xfId="6457"/>
    <cellStyle name="Hipervínculo 2 6" xfId="6458"/>
    <cellStyle name="Hipervínculo 2 7" xfId="6459"/>
    <cellStyle name="Hipervínculo 2 8" xfId="6460"/>
    <cellStyle name="Hipervínculo 2 9" xfId="6461"/>
    <cellStyle name="Hipervínculo 3" xfId="6462"/>
    <cellStyle name="hips" xfId="6463"/>
    <cellStyle name="HspColumn" xfId="6464"/>
    <cellStyle name="HspColumnBottom" xfId="6465"/>
    <cellStyle name="HspCurrency" xfId="6466"/>
    <cellStyle name="HspNonCurrency" xfId="6467"/>
    <cellStyle name="HspPage" xfId="6468"/>
    <cellStyle name="HspPercentage" xfId="6469"/>
    <cellStyle name="HspPlanType" xfId="6470"/>
    <cellStyle name="HspPOV" xfId="6471"/>
    <cellStyle name="HspRow" xfId="6472"/>
    <cellStyle name="Hyperlink" xfId="6473"/>
    <cellStyle name="Hyperlink 2" xfId="6474"/>
    <cellStyle name="Hyperlink 2 2" xfId="6475"/>
    <cellStyle name="Hyperlink 3" xfId="6476"/>
    <cellStyle name="ICU Medical, Inc. (NasdaqGS:ICUI) - Monthly Forward P/E (NTM)Style" xfId="6477"/>
    <cellStyle name="Import" xfId="6478"/>
    <cellStyle name="Income Statement" xfId="6479"/>
    <cellStyle name="Incorrecto 10" xfId="6480"/>
    <cellStyle name="Incorrecto 11" xfId="6481"/>
    <cellStyle name="Incorrecto 12" xfId="6482"/>
    <cellStyle name="Incorrecto 13" xfId="6483"/>
    <cellStyle name="Incorrecto 14" xfId="6484"/>
    <cellStyle name="Incorrecto 15" xfId="6485"/>
    <cellStyle name="Incorrecto 16" xfId="6486"/>
    <cellStyle name="Incorrecto 2" xfId="6487"/>
    <cellStyle name="Incorrecto 2 10" xfId="6488"/>
    <cellStyle name="Incorrecto 2 11" xfId="6489"/>
    <cellStyle name="Incorrecto 2 12" xfId="6490"/>
    <cellStyle name="Incorrecto 2 13" xfId="6491"/>
    <cellStyle name="Incorrecto 2 14" xfId="6492"/>
    <cellStyle name="Incorrecto 2 2" xfId="6493"/>
    <cellStyle name="Incorrecto 2 3" xfId="6494"/>
    <cellStyle name="Incorrecto 2 4" xfId="6495"/>
    <cellStyle name="Incorrecto 2 5" xfId="6496"/>
    <cellStyle name="Incorrecto 2 6" xfId="6497"/>
    <cellStyle name="Incorrecto 2 7" xfId="6498"/>
    <cellStyle name="Incorrecto 2 8" xfId="6499"/>
    <cellStyle name="Incorrecto 2 9" xfId="6500"/>
    <cellStyle name="Incorrecto 3" xfId="6501"/>
    <cellStyle name="Incorrecto 3 10" xfId="6502"/>
    <cellStyle name="Incorrecto 3 11" xfId="6503"/>
    <cellStyle name="Incorrecto 3 12" xfId="6504"/>
    <cellStyle name="Incorrecto 3 13" xfId="6505"/>
    <cellStyle name="Incorrecto 3 14" xfId="6506"/>
    <cellStyle name="Incorrecto 3 2" xfId="6507"/>
    <cellStyle name="Incorrecto 3 3" xfId="6508"/>
    <cellStyle name="Incorrecto 3 4" xfId="6509"/>
    <cellStyle name="Incorrecto 3 5" xfId="6510"/>
    <cellStyle name="Incorrecto 3 6" xfId="6511"/>
    <cellStyle name="Incorrecto 3 7" xfId="6512"/>
    <cellStyle name="Incorrecto 3 8" xfId="6513"/>
    <cellStyle name="Incorrecto 3 9" xfId="6514"/>
    <cellStyle name="Incorrecto 4" xfId="6515"/>
    <cellStyle name="Incorrecto 4 10" xfId="6516"/>
    <cellStyle name="Incorrecto 4 11" xfId="6517"/>
    <cellStyle name="Incorrecto 4 12" xfId="6518"/>
    <cellStyle name="Incorrecto 4 13" xfId="6519"/>
    <cellStyle name="Incorrecto 4 14" xfId="6520"/>
    <cellStyle name="Incorrecto 4 2" xfId="6521"/>
    <cellStyle name="Incorrecto 4 3" xfId="6522"/>
    <cellStyle name="Incorrecto 4 4" xfId="6523"/>
    <cellStyle name="Incorrecto 4 5" xfId="6524"/>
    <cellStyle name="Incorrecto 4 6" xfId="6525"/>
    <cellStyle name="Incorrecto 4 7" xfId="6526"/>
    <cellStyle name="Incorrecto 4 8" xfId="6527"/>
    <cellStyle name="Incorrecto 4 9" xfId="6528"/>
    <cellStyle name="Incorrecto 5" xfId="6529"/>
    <cellStyle name="Incorrecto 5 10" xfId="6530"/>
    <cellStyle name="Incorrecto 5 11" xfId="6531"/>
    <cellStyle name="Incorrecto 5 12" xfId="6532"/>
    <cellStyle name="Incorrecto 5 13" xfId="6533"/>
    <cellStyle name="Incorrecto 5 14" xfId="6534"/>
    <cellStyle name="Incorrecto 5 2" xfId="6535"/>
    <cellStyle name="Incorrecto 5 3" xfId="6536"/>
    <cellStyle name="Incorrecto 5 4" xfId="6537"/>
    <cellStyle name="Incorrecto 5 5" xfId="6538"/>
    <cellStyle name="Incorrecto 5 6" xfId="6539"/>
    <cellStyle name="Incorrecto 5 7" xfId="6540"/>
    <cellStyle name="Incorrecto 5 8" xfId="6541"/>
    <cellStyle name="Incorrecto 5 9" xfId="6542"/>
    <cellStyle name="Incorrecto 6" xfId="6543"/>
    <cellStyle name="Incorrecto 7" xfId="6544"/>
    <cellStyle name="Incorrecto 8" xfId="6545"/>
    <cellStyle name="Incorrecto 9" xfId="6546"/>
    <cellStyle name="InLink" xfId="6547"/>
    <cellStyle name="Input" xfId="6548"/>
    <cellStyle name="Input %" xfId="6549"/>
    <cellStyle name="Input [yellow]" xfId="6550"/>
    <cellStyle name="Input [yellow] 2" xfId="6551"/>
    <cellStyle name="Input [yellow] 2 2" xfId="6552"/>
    <cellStyle name="Input [yellow] 2 2 2" xfId="6553"/>
    <cellStyle name="Input [yellow] 2 2 2 2" xfId="6554"/>
    <cellStyle name="Input [yellow] 2 2 2 2 2" xfId="6555"/>
    <cellStyle name="Input [yellow] 2 2 2 3" xfId="6556"/>
    <cellStyle name="Input [yellow] 2 2 2 4" xfId="6557"/>
    <cellStyle name="Input [yellow] 2 2 3" xfId="6558"/>
    <cellStyle name="Input [yellow] 2 2 3 2" xfId="6559"/>
    <cellStyle name="Input [yellow] 2 2 4" xfId="6560"/>
    <cellStyle name="Input [yellow] 2 2 5" xfId="6561"/>
    <cellStyle name="Input [yellow] 2 3" xfId="6562"/>
    <cellStyle name="Input [yellow] 2 3 2" xfId="6563"/>
    <cellStyle name="Input [yellow] 2 3 2 2" xfId="6564"/>
    <cellStyle name="Input [yellow] 2 3 3" xfId="6565"/>
    <cellStyle name="Input [yellow] 2 3 4" xfId="6566"/>
    <cellStyle name="Input [yellow] 2 4" xfId="6567"/>
    <cellStyle name="Input [yellow] 2 4 2" xfId="6568"/>
    <cellStyle name="Input [yellow] 2 5" xfId="6569"/>
    <cellStyle name="Input [yellow] 2 6" xfId="6570"/>
    <cellStyle name="Input [yellow] 3" xfId="6571"/>
    <cellStyle name="Input [yellow] 3 2" xfId="6572"/>
    <cellStyle name="Input [yellow] 3 2 2" xfId="6573"/>
    <cellStyle name="Input [yellow] 3 3" xfId="6574"/>
    <cellStyle name="Input [yellow] 3 4" xfId="6575"/>
    <cellStyle name="Input [yellow] 4" xfId="6576"/>
    <cellStyle name="Input [yellow] 5" xfId="6577"/>
    <cellStyle name="Input [yellow] 5 2" xfId="6578"/>
    <cellStyle name="Input [yellow] 6" xfId="6579"/>
    <cellStyle name="Input [yellow] 7" xfId="6580"/>
    <cellStyle name="Input [yellow] 8" xfId="6581"/>
    <cellStyle name="Input [yellow] 8 2" xfId="6582"/>
    <cellStyle name="Input [yellow] 8 3" xfId="6583"/>
    <cellStyle name="Input 2" xfId="6584"/>
    <cellStyle name="Input 2 10" xfId="6585"/>
    <cellStyle name="Input 2 11" xfId="6586"/>
    <cellStyle name="Input 2 12" xfId="6587"/>
    <cellStyle name="Input 2 13" xfId="6588"/>
    <cellStyle name="Input 2 14" xfId="6589"/>
    <cellStyle name="Input 2 15" xfId="6590"/>
    <cellStyle name="Input 2 2" xfId="6591"/>
    <cellStyle name="Input 2 3" xfId="6592"/>
    <cellStyle name="Input 2 4" xfId="6593"/>
    <cellStyle name="Input 2 5" xfId="6594"/>
    <cellStyle name="Input 2 6" xfId="6595"/>
    <cellStyle name="Input 2 7" xfId="6596"/>
    <cellStyle name="Input 2 8" xfId="6597"/>
    <cellStyle name="Input 2 9" xfId="6598"/>
    <cellStyle name="Input 3" xfId="6599"/>
    <cellStyle name="Input 4" xfId="6600"/>
    <cellStyle name="Input 5" xfId="6601"/>
    <cellStyle name="Input 6" xfId="6602"/>
    <cellStyle name="Input Cells" xfId="6603"/>
    <cellStyle name="Input Normal" xfId="6604"/>
    <cellStyle name="Input Percent" xfId="6605"/>
    <cellStyle name="input value" xfId="6606"/>
    <cellStyle name="Input0" xfId="6607"/>
    <cellStyle name="Input1" xfId="6608"/>
    <cellStyle name="Input2" xfId="6609"/>
    <cellStyle name="Input2 2" xfId="6610"/>
    <cellStyle name="Input2 2 10" xfId="6611"/>
    <cellStyle name="Input2 2 10 2" xfId="6612"/>
    <cellStyle name="Input2 2 11" xfId="6613"/>
    <cellStyle name="Input2 2 11 2" xfId="6614"/>
    <cellStyle name="Input2 2 12" xfId="6615"/>
    <cellStyle name="Input2 2 12 2" xfId="6616"/>
    <cellStyle name="Input2 2 13" xfId="6617"/>
    <cellStyle name="Input2 2 13 2" xfId="6618"/>
    <cellStyle name="Input2 2 14" xfId="6619"/>
    <cellStyle name="Input2 2 2" xfId="6620"/>
    <cellStyle name="Input2 2 2 2" xfId="6621"/>
    <cellStyle name="Input2 2 3" xfId="6622"/>
    <cellStyle name="Input2 2 3 2" xfId="6623"/>
    <cellStyle name="Input2 2 4" xfId="6624"/>
    <cellStyle name="Input2 2 4 2" xfId="6625"/>
    <cellStyle name="Input2 2 5" xfId="6626"/>
    <cellStyle name="Input2 2 5 2" xfId="6627"/>
    <cellStyle name="Input2 2 6" xfId="6628"/>
    <cellStyle name="Input2 2 6 2" xfId="6629"/>
    <cellStyle name="Input2 2 7" xfId="6630"/>
    <cellStyle name="Input2 2 7 2" xfId="6631"/>
    <cellStyle name="Input2 2 8" xfId="6632"/>
    <cellStyle name="Input2 2 8 2" xfId="6633"/>
    <cellStyle name="Input2 2 9" xfId="6634"/>
    <cellStyle name="Input2 2 9 2" xfId="6635"/>
    <cellStyle name="Input2 3" xfId="6636"/>
    <cellStyle name="Input2 3 2" xfId="6637"/>
    <cellStyle name="Input2 3 2 2" xfId="6638"/>
    <cellStyle name="Input2 3 3" xfId="6639"/>
    <cellStyle name="InputCurrency" xfId="6640"/>
    <cellStyle name="InputNormal" xfId="6641"/>
    <cellStyle name="Inputs" xfId="6642"/>
    <cellStyle name="Inputs2" xfId="6643"/>
    <cellStyle name="Insatisfaisant" xfId="6644"/>
    <cellStyle name="Instructions" xfId="6645"/>
    <cellStyle name="Interest" xfId="6646"/>
    <cellStyle name="Invisible" xfId="6647"/>
    <cellStyle name="Invisible 2" xfId="6648"/>
    <cellStyle name="Jason" xfId="6649"/>
    <cellStyle name="Javier" xfId="6650"/>
    <cellStyle name="jules" xfId="6651"/>
    <cellStyle name="Komma [0]_Assumptions" xfId="6652"/>
    <cellStyle name="Komma 2" xfId="6653"/>
    <cellStyle name="Komma_Assumptions" xfId="6654"/>
    <cellStyle name="Komórka połączona" xfId="6655"/>
    <cellStyle name="Komórka zaznaczona" xfId="6656"/>
    <cellStyle name="kopregel" xfId="6657"/>
    <cellStyle name="Köprü" xfId="6658"/>
    <cellStyle name="KPMG Heading 1" xfId="6659"/>
    <cellStyle name="KPMG Heading 2" xfId="6660"/>
    <cellStyle name="KPMG Heading 3" xfId="6661"/>
    <cellStyle name="KPMG Heading 4" xfId="6662"/>
    <cellStyle name="KPMG Normal" xfId="6663"/>
    <cellStyle name="KPMG Normal Text" xfId="6664"/>
    <cellStyle name="Label" xfId="6665"/>
    <cellStyle name="LABEL Normal" xfId="6666"/>
    <cellStyle name="LABEL Note" xfId="6667"/>
    <cellStyle name="LABEL Units" xfId="6668"/>
    <cellStyle name="LB Style" xfId="6669"/>
    <cellStyle name="leftStyle" xfId="6670"/>
    <cellStyle name="Lien hypertexte visité_ML-D2G-PRJ-BENCH-05_Maquette_tbdDEDIdF" xfId="6671"/>
    <cellStyle name="Lien hypertexte_BPSonitel_V4.xls Graphique 1" xfId="6672"/>
    <cellStyle name="Link" xfId="6673"/>
    <cellStyle name="Linked" xfId="6674"/>
    <cellStyle name="Linked Cell" xfId="6675"/>
    <cellStyle name="Linked Cell 2" xfId="6676"/>
    <cellStyle name="Linked Cell 2 10" xfId="6677"/>
    <cellStyle name="Linked Cell 2 11" xfId="6678"/>
    <cellStyle name="Linked Cell 2 12" xfId="6679"/>
    <cellStyle name="Linked Cell 2 13" xfId="6680"/>
    <cellStyle name="Linked Cell 2 14" xfId="6681"/>
    <cellStyle name="Linked Cell 2 15" xfId="6682"/>
    <cellStyle name="Linked Cell 2 2" xfId="6683"/>
    <cellStyle name="Linked Cell 2 3" xfId="6684"/>
    <cellStyle name="Linked Cell 2 4" xfId="6685"/>
    <cellStyle name="Linked Cell 2 5" xfId="6686"/>
    <cellStyle name="Linked Cell 2 6" xfId="6687"/>
    <cellStyle name="Linked Cell 2 7" xfId="6688"/>
    <cellStyle name="Linked Cell 2 8" xfId="6689"/>
    <cellStyle name="Linked Cell 2 9" xfId="6690"/>
    <cellStyle name="Linked Cell 3" xfId="6691"/>
    <cellStyle name="Linked Cell 4" xfId="6692"/>
    <cellStyle name="Linked Cell 5" xfId="6693"/>
    <cellStyle name="Linked Cell 6" xfId="6694"/>
    <cellStyle name="Linked Cells" xfId="6695"/>
    <cellStyle name="LinkedCell" xfId="6696"/>
    <cellStyle name="Lock" xfId="6697"/>
    <cellStyle name="Lock partiel" xfId="6698"/>
    <cellStyle name="m&amp;a" xfId="6699"/>
    <cellStyle name="m1" xfId="6700"/>
    <cellStyle name="Map Labels" xfId="6701"/>
    <cellStyle name="Map Legend" xfId="6702"/>
    <cellStyle name="Map Title" xfId="6703"/>
    <cellStyle name="Maturity" xfId="6704"/>
    <cellStyle name="Merit Medical Systems, Inc. (NasdaqGS:MMSI) - Monthly Forward P/E (NTM)Style" xfId="6705"/>
    <cellStyle name="Metric tons" xfId="6706"/>
    <cellStyle name="Migliaia_Foglio1" xfId="6707"/>
    <cellStyle name="Millares [0] 2" xfId="6708"/>
    <cellStyle name="Millares [0] 2 2" xfId="6709"/>
    <cellStyle name="Millares [0] 2 3" xfId="6710"/>
    <cellStyle name="Millares [0] 2 4" xfId="6711"/>
    <cellStyle name="Millares [00]" xfId="6712"/>
    <cellStyle name="Millares [1]" xfId="6713"/>
    <cellStyle name="Millares 10" xfId="6714"/>
    <cellStyle name="Millares 10 2" xfId="6715"/>
    <cellStyle name="Millares 10 3" xfId="6716"/>
    <cellStyle name="Millares 11" xfId="6717"/>
    <cellStyle name="Millares 11 2" xfId="6718"/>
    <cellStyle name="Millares 11 2 2" xfId="6719"/>
    <cellStyle name="Millares 12" xfId="6720"/>
    <cellStyle name="Millares 13" xfId="6721"/>
    <cellStyle name="Millares 13 2" xfId="6722"/>
    <cellStyle name="Millares 14" xfId="6723"/>
    <cellStyle name="Millares 14 2" xfId="6724"/>
    <cellStyle name="Millares 15" xfId="6725"/>
    <cellStyle name="Millares 16" xfId="6726"/>
    <cellStyle name="Millares 16 2" xfId="6727"/>
    <cellStyle name="Millares 17" xfId="6728"/>
    <cellStyle name="Millares 18" xfId="6729"/>
    <cellStyle name="Millares 19" xfId="6730"/>
    <cellStyle name="Millares 2" xfId="6731"/>
    <cellStyle name="Millares 2 10" xfId="6732"/>
    <cellStyle name="Millares 2 10 10" xfId="6733"/>
    <cellStyle name="Millares 2 10 2" xfId="6734"/>
    <cellStyle name="Millares 2 10 3" xfId="6735"/>
    <cellStyle name="Millares 2 10 4" xfId="6736"/>
    <cellStyle name="Millares 2 10 5" xfId="6737"/>
    <cellStyle name="Millares 2 10 6" xfId="6738"/>
    <cellStyle name="Millares 2 10 7" xfId="6739"/>
    <cellStyle name="Millares 2 10 8" xfId="6740"/>
    <cellStyle name="Millares 2 10_06  CEF FINAL JUNIO 2011 (2)" xfId="6741"/>
    <cellStyle name="Millares 2 11" xfId="6742"/>
    <cellStyle name="Millares 2 11 2" xfId="6743"/>
    <cellStyle name="Millares 2 11 3" xfId="6744"/>
    <cellStyle name="Millares 2 11 4" xfId="6745"/>
    <cellStyle name="Millares 2 11 5" xfId="6746"/>
    <cellStyle name="Millares 2 11 6" xfId="6747"/>
    <cellStyle name="Millares 2 11 7" xfId="6748"/>
    <cellStyle name="Millares 2 11 8" xfId="6749"/>
    <cellStyle name="Millares 2 11 9" xfId="6750"/>
    <cellStyle name="Millares 2 11_06  CEF FINAL JUNIO 2011 (2)" xfId="6751"/>
    <cellStyle name="Millares 2 12" xfId="6752"/>
    <cellStyle name="Millares 2 13" xfId="6753"/>
    <cellStyle name="Millares 2 14" xfId="6754"/>
    <cellStyle name="Millares 2 15" xfId="6755"/>
    <cellStyle name="Millares 2 16" xfId="6756"/>
    <cellStyle name="Millares 2 17" xfId="6757"/>
    <cellStyle name="Millares 2 18" xfId="6758"/>
    <cellStyle name="Millares 2 19" xfId="6759"/>
    <cellStyle name="Millares 2 2" xfId="6760"/>
    <cellStyle name="Millares 2 2 10" xfId="6761"/>
    <cellStyle name="Millares 2 2 11" xfId="6762"/>
    <cellStyle name="Millares 2 2 12" xfId="6763"/>
    <cellStyle name="Millares 2 2 13" xfId="6764"/>
    <cellStyle name="Millares 2 2 14" xfId="6765"/>
    <cellStyle name="Millares 2 2 15" xfId="6766"/>
    <cellStyle name="Millares 2 2 16" xfId="6767"/>
    <cellStyle name="Millares 2 2 17" xfId="6768"/>
    <cellStyle name="Millares 2 2 18" xfId="6769"/>
    <cellStyle name="Millares 2 2 2" xfId="6770"/>
    <cellStyle name="Millares 2 2 2 10" xfId="6771"/>
    <cellStyle name="Millares 2 2 2 11" xfId="6772"/>
    <cellStyle name="Millares 2 2 2 12" xfId="6773"/>
    <cellStyle name="Millares 2 2 2 13" xfId="6774"/>
    <cellStyle name="Millares 2 2 2 14" xfId="6775"/>
    <cellStyle name="Millares 2 2 2 2" xfId="6776"/>
    <cellStyle name="Millares 2 2 2 2 2" xfId="6777"/>
    <cellStyle name="Millares 2 2 2 2 3" xfId="6778"/>
    <cellStyle name="Millares 2 2 2 2 4" xfId="6779"/>
    <cellStyle name="Millares 2 2 2 2 5" xfId="6780"/>
    <cellStyle name="Millares 2 2 2 2 6" xfId="6781"/>
    <cellStyle name="Millares 2 2 2 2 7" xfId="6782"/>
    <cellStyle name="Millares 2 2 2 2 8" xfId="6783"/>
    <cellStyle name="Millares 2 2 2 3" xfId="6784"/>
    <cellStyle name="Millares 2 2 2 4" xfId="6785"/>
    <cellStyle name="Millares 2 2 2 5" xfId="6786"/>
    <cellStyle name="Millares 2 2 2 6" xfId="6787"/>
    <cellStyle name="Millares 2 2 2 7" xfId="6788"/>
    <cellStyle name="Millares 2 2 2 8" xfId="6789"/>
    <cellStyle name="Millares 2 2 2 9" xfId="6790"/>
    <cellStyle name="Millares 2 2 2_Base excell 30-06-11  SF xls" xfId="6791"/>
    <cellStyle name="Millares 2 2 3" xfId="6792"/>
    <cellStyle name="Millares 2 2 4" xfId="6793"/>
    <cellStyle name="Millares 2 2 5" xfId="6794"/>
    <cellStyle name="Millares 2 2 6" xfId="6795"/>
    <cellStyle name="Millares 2 2 7" xfId="6796"/>
    <cellStyle name="Millares 2 2 8" xfId="6797"/>
    <cellStyle name="Millares 2 2 9" xfId="6798"/>
    <cellStyle name="Millares 2 2_(1) Presupuesto 2009" xfId="6799"/>
    <cellStyle name="Millares 2 20" xfId="6800"/>
    <cellStyle name="Millares 2 21" xfId="6801"/>
    <cellStyle name="Millares 2 22" xfId="6802"/>
    <cellStyle name="Millares 2 23" xfId="6803"/>
    <cellStyle name="Millares 2 24" xfId="6804"/>
    <cellStyle name="Millares 2 25" xfId="6805"/>
    <cellStyle name="Millares 2 26" xfId="6806"/>
    <cellStyle name="Millares 2 27" xfId="6807"/>
    <cellStyle name="Millares 2 28" xfId="6808"/>
    <cellStyle name="Millares 2 29" xfId="6809"/>
    <cellStyle name="Millares 2 3" xfId="6810"/>
    <cellStyle name="Millares 2 3 10" xfId="6811"/>
    <cellStyle name="Millares 2 3 2" xfId="6812"/>
    <cellStyle name="Millares 2 3 2 2" xfId="6813"/>
    <cellStyle name="Millares 2 3 2 3" xfId="6814"/>
    <cellStyle name="Millares 2 3 2 4" xfId="6815"/>
    <cellStyle name="Millares 2 3 2 5" xfId="6816"/>
    <cellStyle name="Millares 2 3 2 6" xfId="6817"/>
    <cellStyle name="Millares 2 3 2 7" xfId="6818"/>
    <cellStyle name="Millares 2 3 3" xfId="6819"/>
    <cellStyle name="Millares 2 3 4" xfId="6820"/>
    <cellStyle name="Millares 2 3 5" xfId="6821"/>
    <cellStyle name="Millares 2 3 6" xfId="6822"/>
    <cellStyle name="Millares 2 3 7" xfId="6823"/>
    <cellStyle name="Millares 2 3 8" xfId="6824"/>
    <cellStyle name="Millares 2 3 9" xfId="6825"/>
    <cellStyle name="Millares 2 3_EBITDA POR SEGMENTO MENSUALIZADO 2011" xfId="6826"/>
    <cellStyle name="Millares 2 30" xfId="6827"/>
    <cellStyle name="Millares 2 31" xfId="6828"/>
    <cellStyle name="Millares 2 32" xfId="6829"/>
    <cellStyle name="Millares 2 33" xfId="6830"/>
    <cellStyle name="Millares 2 34" xfId="6831"/>
    <cellStyle name="Millares 2 35" xfId="6832"/>
    <cellStyle name="Millares 2 36" xfId="6833"/>
    <cellStyle name="Millares 2 37" xfId="6834"/>
    <cellStyle name="Millares 2 38" xfId="6835"/>
    <cellStyle name="Millares 2 39" xfId="6836"/>
    <cellStyle name="Millares 2 4" xfId="6837"/>
    <cellStyle name="Millares 2 4 2" xfId="6838"/>
    <cellStyle name="Millares 2 4 3" xfId="6839"/>
    <cellStyle name="Millares 2 4 4" xfId="6840"/>
    <cellStyle name="Millares 2 4 5" xfId="6841"/>
    <cellStyle name="Millares 2 4 6" xfId="6842"/>
    <cellStyle name="Millares 2 4 7" xfId="6843"/>
    <cellStyle name="Millares 2 4 8" xfId="6844"/>
    <cellStyle name="Millares 2 4 9" xfId="6845"/>
    <cellStyle name="Millares 2 4_06  CEF FINAL JUNIO 2011 (2)" xfId="6846"/>
    <cellStyle name="Millares 2 40" xfId="6847"/>
    <cellStyle name="Millares 2 41" xfId="6848"/>
    <cellStyle name="Millares 2 42" xfId="6849"/>
    <cellStyle name="Millares 2 43" xfId="6850"/>
    <cellStyle name="Millares 2 44" xfId="6851"/>
    <cellStyle name="Millares 2 45" xfId="6852"/>
    <cellStyle name="Millares 2 46" xfId="6853"/>
    <cellStyle name="Millares 2 47" xfId="6854"/>
    <cellStyle name="Millares 2 48" xfId="6855"/>
    <cellStyle name="Millares 2 49" xfId="6856"/>
    <cellStyle name="Millares 2 5" xfId="6857"/>
    <cellStyle name="Millares 2 5 2" xfId="6858"/>
    <cellStyle name="Millares 2 5 3" xfId="6859"/>
    <cellStyle name="Millares 2 5 4" xfId="6860"/>
    <cellStyle name="Millares 2 5 5" xfId="6861"/>
    <cellStyle name="Millares 2 5 6" xfId="6862"/>
    <cellStyle name="Millares 2 5 7" xfId="6863"/>
    <cellStyle name="Millares 2 5_06  CEF FINAL JUNIO 2011 (2)" xfId="6864"/>
    <cellStyle name="Millares 2 50" xfId="6865"/>
    <cellStyle name="Millares 2 6" xfId="6866"/>
    <cellStyle name="Millares 2 6 2" xfId="6867"/>
    <cellStyle name="Millares 2 6 3" xfId="6868"/>
    <cellStyle name="Millares 2 6 4" xfId="6869"/>
    <cellStyle name="Millares 2 6 5" xfId="6870"/>
    <cellStyle name="Millares 2 6 6" xfId="6871"/>
    <cellStyle name="Millares 2 6 7" xfId="6872"/>
    <cellStyle name="Millares 2 6_06  CEF FINAL JUNIO 2011 (2)" xfId="6873"/>
    <cellStyle name="Millares 2 7" xfId="6874"/>
    <cellStyle name="Millares 2 7 2" xfId="6875"/>
    <cellStyle name="Millares 2 7 3" xfId="6876"/>
    <cellStyle name="Millares 2 7 4" xfId="6877"/>
    <cellStyle name="Millares 2 7 5" xfId="6878"/>
    <cellStyle name="Millares 2 7 6" xfId="6879"/>
    <cellStyle name="Millares 2 7 7" xfId="6880"/>
    <cellStyle name="Millares 2 7_06  CEF FINAL JUNIO 2011 (2)" xfId="6881"/>
    <cellStyle name="Millares 2 8" xfId="6882"/>
    <cellStyle name="Millares 2 8 2" xfId="6883"/>
    <cellStyle name="Millares 2 8 3" xfId="6884"/>
    <cellStyle name="Millares 2 8 4" xfId="6885"/>
    <cellStyle name="Millares 2 8 5" xfId="6886"/>
    <cellStyle name="Millares 2 8 6" xfId="6887"/>
    <cellStyle name="Millares 2 8 7" xfId="6888"/>
    <cellStyle name="Millares 2 8_06  CEF FINAL JUNIO 2011 (2)" xfId="6889"/>
    <cellStyle name="Millares 2 9" xfId="6890"/>
    <cellStyle name="Millares 2 9 2" xfId="6891"/>
    <cellStyle name="Millares 2 9 3" xfId="6892"/>
    <cellStyle name="Millares 2 9 4" xfId="6893"/>
    <cellStyle name="Millares 2 9 5" xfId="6894"/>
    <cellStyle name="Millares 2 9 6" xfId="6895"/>
    <cellStyle name="Millares 2 9 7" xfId="6896"/>
    <cellStyle name="Millares 2 9_06  CEF FINAL JUNIO 2011 (2)" xfId="6897"/>
    <cellStyle name="Millares 2_10-04-05 QUINQUENAL Criterios presupuesto" xfId="6898"/>
    <cellStyle name="Millares 20" xfId="6899"/>
    <cellStyle name="Millares 21" xfId="6900"/>
    <cellStyle name="Millares 22" xfId="6901"/>
    <cellStyle name="Millares 23" xfId="6902"/>
    <cellStyle name="Millares 24" xfId="6903"/>
    <cellStyle name="Millares 25" xfId="6904"/>
    <cellStyle name="Millares 26" xfId="6905"/>
    <cellStyle name="Millares 27" xfId="6906"/>
    <cellStyle name="Millares 28" xfId="6907"/>
    <cellStyle name="Millares 29" xfId="6908"/>
    <cellStyle name="Millares 3" xfId="6909"/>
    <cellStyle name="Millares 3 10" xfId="6910"/>
    <cellStyle name="Millares 3 11" xfId="6911"/>
    <cellStyle name="Millares 3 12" xfId="6912"/>
    <cellStyle name="Millares 3 13" xfId="6913"/>
    <cellStyle name="Millares 3 14" xfId="6914"/>
    <cellStyle name="Millares 3 15" xfId="6915"/>
    <cellStyle name="Millares 3 16" xfId="6916"/>
    <cellStyle name="Millares 3 2" xfId="6917"/>
    <cellStyle name="Millares 3 2 2" xfId="6918"/>
    <cellStyle name="Millares 3 2 3" xfId="6919"/>
    <cellStyle name="Millares 3 2 4" xfId="6920"/>
    <cellStyle name="Millares 3 2 5" xfId="6921"/>
    <cellStyle name="Millares 3 2 6" xfId="6922"/>
    <cellStyle name="Millares 3 2 7" xfId="6923"/>
    <cellStyle name="Millares 3 2_06  CEF FINAL JUNIO 2011 (2)" xfId="6924"/>
    <cellStyle name="Millares 3 3" xfId="6925"/>
    <cellStyle name="Millares 3 3 2" xfId="6926"/>
    <cellStyle name="Millares 3 3 3" xfId="6927"/>
    <cellStyle name="Millares 3 3 4" xfId="6928"/>
    <cellStyle name="Millares 3 3 5" xfId="6929"/>
    <cellStyle name="Millares 3 3 6" xfId="6930"/>
    <cellStyle name="Millares 3 3 7" xfId="6931"/>
    <cellStyle name="Millares 3 4" xfId="6932"/>
    <cellStyle name="Millares 3 4 2" xfId="6933"/>
    <cellStyle name="Millares 3 4 3" xfId="6934"/>
    <cellStyle name="Millares 3 4 4" xfId="6935"/>
    <cellStyle name="Millares 3 4 5" xfId="6936"/>
    <cellStyle name="Millares 3 4 6" xfId="6937"/>
    <cellStyle name="Millares 3 4 7" xfId="6938"/>
    <cellStyle name="Millares 3 5" xfId="6939"/>
    <cellStyle name="Millares 3 5 2" xfId="6940"/>
    <cellStyle name="Millares 3 5 3" xfId="6941"/>
    <cellStyle name="Millares 3 5 4" xfId="6942"/>
    <cellStyle name="Millares 3 5 5" xfId="6943"/>
    <cellStyle name="Millares 3 5 6" xfId="6944"/>
    <cellStyle name="Millares 3 5 7" xfId="6945"/>
    <cellStyle name="Millares 3 6" xfId="6946"/>
    <cellStyle name="Millares 3 6 2" xfId="6947"/>
    <cellStyle name="Millares 3 6 3" xfId="6948"/>
    <cellStyle name="Millares 3 6 4" xfId="6949"/>
    <cellStyle name="Millares 3 6 5" xfId="6950"/>
    <cellStyle name="Millares 3 6 6" xfId="6951"/>
    <cellStyle name="Millares 3 6 7" xfId="6952"/>
    <cellStyle name="Millares 3 7" xfId="6953"/>
    <cellStyle name="Millares 3 7 2" xfId="6954"/>
    <cellStyle name="Millares 3 7 3" xfId="6955"/>
    <cellStyle name="Millares 3 7 4" xfId="6956"/>
    <cellStyle name="Millares 3 7 5" xfId="6957"/>
    <cellStyle name="Millares 3 7 6" xfId="6958"/>
    <cellStyle name="Millares 3 7 7" xfId="6959"/>
    <cellStyle name="Millares 3 8" xfId="6960"/>
    <cellStyle name="Millares 3 9" xfId="6961"/>
    <cellStyle name="Millares 3_(1) Presupuesto 2009" xfId="6962"/>
    <cellStyle name="Millares 30" xfId="6963"/>
    <cellStyle name="Millares 31" xfId="6964"/>
    <cellStyle name="Millares 32" xfId="6965"/>
    <cellStyle name="Millares 33" xfId="6966"/>
    <cellStyle name="Millares 34" xfId="6967"/>
    <cellStyle name="Millares 35" xfId="6968"/>
    <cellStyle name="Millares 36" xfId="6969"/>
    <cellStyle name="Millares 37" xfId="6970"/>
    <cellStyle name="Millares 38" xfId="6971"/>
    <cellStyle name="Millares 39" xfId="6972"/>
    <cellStyle name="Millares 4" xfId="6973"/>
    <cellStyle name="Millares 4 10" xfId="6974"/>
    <cellStyle name="Millares 4 11" xfId="6975"/>
    <cellStyle name="Millares 4 12" xfId="6976"/>
    <cellStyle name="Millares 4 13" xfId="6977"/>
    <cellStyle name="Millares 4 14" xfId="6978"/>
    <cellStyle name="Millares 4 15" xfId="6979"/>
    <cellStyle name="Millares 4 16" xfId="6980"/>
    <cellStyle name="Millares 4 2" xfId="6981"/>
    <cellStyle name="Millares 4 2 2" xfId="6982"/>
    <cellStyle name="Millares 4 2 3" xfId="6983"/>
    <cellStyle name="Millares 4 3" xfId="6984"/>
    <cellStyle name="Millares 4 3 2" xfId="6985"/>
    <cellStyle name="Millares 4 3 3" xfId="6986"/>
    <cellStyle name="Millares 4 4" xfId="6987"/>
    <cellStyle name="Millares 4 5" xfId="6988"/>
    <cellStyle name="Millares 4 6" xfId="6989"/>
    <cellStyle name="Millares 4 7" xfId="6990"/>
    <cellStyle name="Millares 4 8" xfId="6991"/>
    <cellStyle name="Millares 4 9" xfId="6992"/>
    <cellStyle name="Millares 4_Base Informe Junio 11 (3)" xfId="6993"/>
    <cellStyle name="Millares 40" xfId="6994"/>
    <cellStyle name="Millares 41" xfId="6995"/>
    <cellStyle name="Millares 42" xfId="6996"/>
    <cellStyle name="Millares 43" xfId="6997"/>
    <cellStyle name="Millares 44" xfId="6998"/>
    <cellStyle name="Millares 44 2" xfId="6999"/>
    <cellStyle name="Millares 45" xfId="7000"/>
    <cellStyle name="Millares 45 2" xfId="7001"/>
    <cellStyle name="Millares 45 3" xfId="7002"/>
    <cellStyle name="Millares 46" xfId="7003"/>
    <cellStyle name="Millares 46 2" xfId="7004"/>
    <cellStyle name="Millares 47" xfId="7005"/>
    <cellStyle name="Millares 47 2" xfId="7006"/>
    <cellStyle name="Millares 48" xfId="7007"/>
    <cellStyle name="Millares 49" xfId="7008"/>
    <cellStyle name="Millares 49 2" xfId="7009"/>
    <cellStyle name="Millares 5" xfId="7010"/>
    <cellStyle name="Millares 5 10" xfId="7011"/>
    <cellStyle name="Millares 5 2" xfId="7012"/>
    <cellStyle name="Millares 5 2 2" xfId="7013"/>
    <cellStyle name="Millares 5 2 3" xfId="7014"/>
    <cellStyle name="Millares 5 3" xfId="7015"/>
    <cellStyle name="Millares 5 3 2" xfId="7016"/>
    <cellStyle name="Millares 5 3 3" xfId="7017"/>
    <cellStyle name="Millares 5 4" xfId="7018"/>
    <cellStyle name="Millares 5 5" xfId="7019"/>
    <cellStyle name="Millares 5 6" xfId="7020"/>
    <cellStyle name="Millares 5 7" xfId="7021"/>
    <cellStyle name="Millares 5 8" xfId="7022"/>
    <cellStyle name="Millares 5 9" xfId="7023"/>
    <cellStyle name="Millares 5_06  CEF FINAL JUNIO 2011 (2)" xfId="7024"/>
    <cellStyle name="Millares 50" xfId="7025"/>
    <cellStyle name="Millares 51" xfId="7026"/>
    <cellStyle name="Millares 52" xfId="7027"/>
    <cellStyle name="Millares 53" xfId="7028"/>
    <cellStyle name="Millares 53 2" xfId="7029"/>
    <cellStyle name="Millares 54" xfId="7030"/>
    <cellStyle name="Millares 55" xfId="7031"/>
    <cellStyle name="Millares 56" xfId="7032"/>
    <cellStyle name="Millares 57" xfId="7033"/>
    <cellStyle name="Millares 58" xfId="7034"/>
    <cellStyle name="Millares 59" xfId="7035"/>
    <cellStyle name="Millares 6" xfId="7036"/>
    <cellStyle name="Millares 6 10" xfId="7037"/>
    <cellStyle name="Millares 6 2" xfId="7038"/>
    <cellStyle name="Millares 6 3" xfId="7039"/>
    <cellStyle name="Millares 6 4" xfId="7040"/>
    <cellStyle name="Millares 6 5" xfId="7041"/>
    <cellStyle name="Millares 6 6" xfId="7042"/>
    <cellStyle name="Millares 6 7" xfId="7043"/>
    <cellStyle name="Millares 6 8" xfId="7044"/>
    <cellStyle name="Millares 6 9" xfId="7045"/>
    <cellStyle name="Millares 6_Base excell 30-06-11  SF xls" xfId="7046"/>
    <cellStyle name="Millares 60" xfId="7047"/>
    <cellStyle name="Millares 61" xfId="7048"/>
    <cellStyle name="Millares 62" xfId="7049"/>
    <cellStyle name="Millares 63" xfId="7050"/>
    <cellStyle name="Millares 64" xfId="7051"/>
    <cellStyle name="Millares 65" xfId="7052"/>
    <cellStyle name="Millares 66" xfId="7053"/>
    <cellStyle name="Millares 67" xfId="7054"/>
    <cellStyle name="Millares 7" xfId="7055"/>
    <cellStyle name="Millares 7 2" xfId="7056"/>
    <cellStyle name="Millares 7 3" xfId="7057"/>
    <cellStyle name="Millares 72" xfId="7058"/>
    <cellStyle name="Millares 8" xfId="7059"/>
    <cellStyle name="Millares 8 10" xfId="7060"/>
    <cellStyle name="Millares 8 11" xfId="7061"/>
    <cellStyle name="Millares 8 12" xfId="7062"/>
    <cellStyle name="Millares 8 2" xfId="7063"/>
    <cellStyle name="Millares 8 3" xfId="7064"/>
    <cellStyle name="Millares 8 4" xfId="7065"/>
    <cellStyle name="Millares 8 5" xfId="7066"/>
    <cellStyle name="Millares 8 6" xfId="7067"/>
    <cellStyle name="Millares 8 7" xfId="7068"/>
    <cellStyle name="Millares 8 8" xfId="7069"/>
    <cellStyle name="Millares 8 9" xfId="7070"/>
    <cellStyle name="Millares 8_Base excell 30-06-11  SF xls" xfId="7071"/>
    <cellStyle name="Millares 9" xfId="7072"/>
    <cellStyle name="Millares 9 2" xfId="7073"/>
    <cellStyle name="Millares 9 3" xfId="7074"/>
    <cellStyle name="Millares 9 4" xfId="7075"/>
    <cellStyle name="Millares 9 5" xfId="7076"/>
    <cellStyle name="Millares 9 6" xfId="7077"/>
    <cellStyle name="Millares 9 7" xfId="7078"/>
    <cellStyle name="Millares 9 8" xfId="7079"/>
    <cellStyle name="Millares 9 9" xfId="7080"/>
    <cellStyle name="Millares 9_Base excell 30-06-11  SF xls" xfId="7081"/>
    <cellStyle name="Millares 96" xfId="7082"/>
    <cellStyle name="Milliers [0]_AFFRE12.XLS Graphique 1" xfId="7083"/>
    <cellStyle name="Milliers_AFFRE12.XLS Graphique 1" xfId="7084"/>
    <cellStyle name="MLComma0" xfId="7085"/>
    <cellStyle name="MLPercent0" xfId="7086"/>
    <cellStyle name="mod1" xfId="7087"/>
    <cellStyle name="Model" xfId="7088"/>
    <cellStyle name="modelo1" xfId="7089"/>
    <cellStyle name="Moeda [0]_Adilson" xfId="7090"/>
    <cellStyle name="Moeda_Adilson" xfId="7091"/>
    <cellStyle name="Moneda 2" xfId="7092"/>
    <cellStyle name="Moneda 2 10" xfId="7093"/>
    <cellStyle name="Moneda 2 2" xfId="7094"/>
    <cellStyle name="Moneda 2 3" xfId="7095"/>
    <cellStyle name="Moneda 2 4" xfId="7096"/>
    <cellStyle name="Moneda 2 5" xfId="7097"/>
    <cellStyle name="Moneda 2 6" xfId="7098"/>
    <cellStyle name="Moneda 2 7" xfId="7099"/>
    <cellStyle name="Moneda 2 8" xfId="7100"/>
    <cellStyle name="Moneda 2 9" xfId="7101"/>
    <cellStyle name="Moneda 2_EBITDA POR SEGMENTO MENSUALIZADO 2011" xfId="7102"/>
    <cellStyle name="Moneda 3" xfId="7103"/>
    <cellStyle name="Moneta" xfId="7104"/>
    <cellStyle name="Monétaire [0]_AFFRE12.XLS Graphique 1" xfId="7105"/>
    <cellStyle name="Monétaire_AFFRE12.XLS Graphique 1" xfId="7106"/>
    <cellStyle name="Monetario" xfId="7107"/>
    <cellStyle name="Monetario 2" xfId="7108"/>
    <cellStyle name="Monetario 3" xfId="7109"/>
    <cellStyle name="Monetario0" xfId="7110"/>
    <cellStyle name="Monetario0 2" xfId="7111"/>
    <cellStyle name="montos" xfId="7112"/>
    <cellStyle name="MS_Arabic" xfId="7113"/>
    <cellStyle name="Multiple" xfId="7114"/>
    <cellStyle name="Multiple [1]" xfId="7115"/>
    <cellStyle name="Nagłówek 1" xfId="7116"/>
    <cellStyle name="Nagłówek 2" xfId="7117"/>
    <cellStyle name="Nagłówek 3" xfId="7118"/>
    <cellStyle name="Nagłówek 4" xfId="7119"/>
    <cellStyle name="Neutral 2" xfId="7120"/>
    <cellStyle name="Neutral 2 10" xfId="7121"/>
    <cellStyle name="Neutral 2 11" xfId="7122"/>
    <cellStyle name="Neutral 2 12" xfId="7123"/>
    <cellStyle name="Neutral 2 13" xfId="7124"/>
    <cellStyle name="Neutral 2 14" xfId="7125"/>
    <cellStyle name="Neutral 2 15" xfId="7126"/>
    <cellStyle name="Neutral 2 16" xfId="7127"/>
    <cellStyle name="Neutral 2 2" xfId="7128"/>
    <cellStyle name="Neutral 2 3" xfId="7129"/>
    <cellStyle name="Neutral 2 4" xfId="7130"/>
    <cellStyle name="Neutral 2 5" xfId="7131"/>
    <cellStyle name="Neutral 2 6" xfId="7132"/>
    <cellStyle name="Neutral 2 7" xfId="7133"/>
    <cellStyle name="Neutral 2 8" xfId="7134"/>
    <cellStyle name="Neutral 2 9" xfId="7135"/>
    <cellStyle name="Neutral 3" xfId="7136"/>
    <cellStyle name="Neutral 3 10" xfId="7137"/>
    <cellStyle name="Neutral 3 11" xfId="7138"/>
    <cellStyle name="Neutral 3 12" xfId="7139"/>
    <cellStyle name="Neutral 3 13" xfId="7140"/>
    <cellStyle name="Neutral 3 14" xfId="7141"/>
    <cellStyle name="Neutral 3 2" xfId="7142"/>
    <cellStyle name="Neutral 3 3" xfId="7143"/>
    <cellStyle name="Neutral 3 4" xfId="7144"/>
    <cellStyle name="Neutral 3 5" xfId="7145"/>
    <cellStyle name="Neutral 3 6" xfId="7146"/>
    <cellStyle name="Neutral 3 7" xfId="7147"/>
    <cellStyle name="Neutral 3 8" xfId="7148"/>
    <cellStyle name="Neutral 3 9" xfId="7149"/>
    <cellStyle name="Neutral 4" xfId="7150"/>
    <cellStyle name="Neutral 4 10" xfId="7151"/>
    <cellStyle name="Neutral 4 11" xfId="7152"/>
    <cellStyle name="Neutral 4 12" xfId="7153"/>
    <cellStyle name="Neutral 4 13" xfId="7154"/>
    <cellStyle name="Neutral 4 14" xfId="7155"/>
    <cellStyle name="Neutral 4 2" xfId="7156"/>
    <cellStyle name="Neutral 4 3" xfId="7157"/>
    <cellStyle name="Neutral 4 4" xfId="7158"/>
    <cellStyle name="Neutral 4 5" xfId="7159"/>
    <cellStyle name="Neutral 4 6" xfId="7160"/>
    <cellStyle name="Neutral 4 7" xfId="7161"/>
    <cellStyle name="Neutral 4 8" xfId="7162"/>
    <cellStyle name="Neutral 4 9" xfId="7163"/>
    <cellStyle name="Neutral 5" xfId="7164"/>
    <cellStyle name="Neutral 5 10" xfId="7165"/>
    <cellStyle name="Neutral 5 11" xfId="7166"/>
    <cellStyle name="Neutral 5 12" xfId="7167"/>
    <cellStyle name="Neutral 5 13" xfId="7168"/>
    <cellStyle name="Neutral 5 14" xfId="7169"/>
    <cellStyle name="Neutral 5 2" xfId="7170"/>
    <cellStyle name="Neutral 5 3" xfId="7171"/>
    <cellStyle name="Neutral 5 4" xfId="7172"/>
    <cellStyle name="Neutral 5 5" xfId="7173"/>
    <cellStyle name="Neutral 5 6" xfId="7174"/>
    <cellStyle name="Neutral 5 7" xfId="7175"/>
    <cellStyle name="Neutral 5 8" xfId="7176"/>
    <cellStyle name="Neutral 5 9" xfId="7177"/>
    <cellStyle name="Neutral 6" xfId="7178"/>
    <cellStyle name="Neutral 7" xfId="7179"/>
    <cellStyle name="Neutralne" xfId="7180"/>
    <cellStyle name="Neutre" xfId="7181"/>
    <cellStyle name="new" xfId="7182"/>
    <cellStyle name="NewColumnHeaderNormal" xfId="7183"/>
    <cellStyle name="NewSectionHeaderNormal" xfId="7184"/>
    <cellStyle name="NewTitleNormal" xfId="7185"/>
    <cellStyle name="no dec" xfId="7186"/>
    <cellStyle name="Normal" xfId="0" builtinId="0"/>
    <cellStyle name="Normal - Style1" xfId="7187"/>
    <cellStyle name="Normal - Style1 10" xfId="7188"/>
    <cellStyle name="Normal - Style1 11" xfId="7189"/>
    <cellStyle name="Normal - Style1 12" xfId="7190"/>
    <cellStyle name="Normal - Style1 13" xfId="7191"/>
    <cellStyle name="Normal - Style1 14" xfId="7192"/>
    <cellStyle name="Normal - Style1 15" xfId="7193"/>
    <cellStyle name="Normal - Style1 16" xfId="7194"/>
    <cellStyle name="Normal - Style1 2" xfId="7195"/>
    <cellStyle name="Normal - Style1 3" xfId="7196"/>
    <cellStyle name="Normal 10" xfId="7197"/>
    <cellStyle name="Normal 10 2" xfId="7198"/>
    <cellStyle name="Normal 10 2 2" xfId="7199"/>
    <cellStyle name="Normal 10 2 3" xfId="7200"/>
    <cellStyle name="Normal 10 2 3 2" xfId="7201"/>
    <cellStyle name="Normal 10 2 3 3" xfId="7202"/>
    <cellStyle name="Normal 10 2 3 4" xfId="7203"/>
    <cellStyle name="Normal 10 2 3 4 2" xfId="7204"/>
    <cellStyle name="Normal 10 3" xfId="7205"/>
    <cellStyle name="Normal 10 4" xfId="7206"/>
    <cellStyle name="Normal 10 5" xfId="7207"/>
    <cellStyle name="Normal 100" xfId="7208"/>
    <cellStyle name="Normal 100 2" xfId="7209"/>
    <cellStyle name="Normal 100 3" xfId="7210"/>
    <cellStyle name="Normal 101" xfId="7211"/>
    <cellStyle name="Normal 101 2" xfId="7212"/>
    <cellStyle name="Normal 101 3" xfId="7213"/>
    <cellStyle name="Normal 102" xfId="7214"/>
    <cellStyle name="Normal 102 2" xfId="7215"/>
    <cellStyle name="Normal 102 3" xfId="7216"/>
    <cellStyle name="Normal 103" xfId="7217"/>
    <cellStyle name="Normal 103 2" xfId="7218"/>
    <cellStyle name="Normal 103 3" xfId="7219"/>
    <cellStyle name="Normal 104" xfId="7220"/>
    <cellStyle name="Normal 104 2" xfId="7221"/>
    <cellStyle name="Normal 104 3" xfId="7222"/>
    <cellStyle name="Normal 105" xfId="7223"/>
    <cellStyle name="Normal 105 2" xfId="7224"/>
    <cellStyle name="Normal 105 3" xfId="7225"/>
    <cellStyle name="Normal 106" xfId="7226"/>
    <cellStyle name="Normal 107" xfId="7227"/>
    <cellStyle name="Normal 108" xfId="7228"/>
    <cellStyle name="Normal 108 2" xfId="7229"/>
    <cellStyle name="Normal 108 3" xfId="7230"/>
    <cellStyle name="Normal 109" xfId="7231"/>
    <cellStyle name="Normal 109 2" xfId="7232"/>
    <cellStyle name="Normal 109 3" xfId="7233"/>
    <cellStyle name="Normal 11" xfId="7234"/>
    <cellStyle name="Normal 11 2" xfId="7235"/>
    <cellStyle name="Normal 11 3" xfId="7236"/>
    <cellStyle name="Normal 110" xfId="7237"/>
    <cellStyle name="Normal 110 2" xfId="7238"/>
    <cellStyle name="Normal 110 3" xfId="7239"/>
    <cellStyle name="Normal 111" xfId="7240"/>
    <cellStyle name="Normal 111 2" xfId="7241"/>
    <cellStyle name="Normal 111 3" xfId="7242"/>
    <cellStyle name="Normal 112" xfId="7243"/>
    <cellStyle name="Normal 112 2" xfId="7244"/>
    <cellStyle name="Normal 112 3" xfId="7245"/>
    <cellStyle name="Normal 113" xfId="7246"/>
    <cellStyle name="Normal 113 2" xfId="7247"/>
    <cellStyle name="Normal 113 3" xfId="7248"/>
    <cellStyle name="Normal 114" xfId="7249"/>
    <cellStyle name="Normal 114 2" xfId="7250"/>
    <cellStyle name="Normal 114 3" xfId="7251"/>
    <cellStyle name="Normal 115" xfId="7252"/>
    <cellStyle name="Normal 115 2" xfId="7253"/>
    <cellStyle name="Normal 115 3" xfId="7254"/>
    <cellStyle name="Normal 116" xfId="7255"/>
    <cellStyle name="Normal 116 2" xfId="7256"/>
    <cellStyle name="Normal 116 3" xfId="7257"/>
    <cellStyle name="Normal 117" xfId="7258"/>
    <cellStyle name="Normal 117 2" xfId="7259"/>
    <cellStyle name="Normal 117 3" xfId="7260"/>
    <cellStyle name="Normal 118" xfId="7261"/>
    <cellStyle name="Normal 118 2" xfId="7262"/>
    <cellStyle name="Normal 118 3" xfId="7263"/>
    <cellStyle name="Normal 119" xfId="7264"/>
    <cellStyle name="Normal 119 2" xfId="7265"/>
    <cellStyle name="Normal 119 3" xfId="7266"/>
    <cellStyle name="Normal 12" xfId="7267"/>
    <cellStyle name="Normal 12 2" xfId="7268"/>
    <cellStyle name="Normal 12 3" xfId="7269"/>
    <cellStyle name="Normal 120" xfId="7270"/>
    <cellStyle name="Normal 120 2" xfId="7271"/>
    <cellStyle name="Normal 120 3" xfId="7272"/>
    <cellStyle name="Normal 121" xfId="7273"/>
    <cellStyle name="Normal 121 2" xfId="7274"/>
    <cellStyle name="Normal 121 3" xfId="7275"/>
    <cellStyle name="Normal 122" xfId="7276"/>
    <cellStyle name="Normal 122 2" xfId="7277"/>
    <cellStyle name="Normal 122 3" xfId="7278"/>
    <cellStyle name="Normal 123" xfId="7279"/>
    <cellStyle name="Normal 123 2" xfId="7280"/>
    <cellStyle name="Normal 123 3" xfId="7281"/>
    <cellStyle name="Normal 124" xfId="7282"/>
    <cellStyle name="Normal 124 2" xfId="7283"/>
    <cellStyle name="Normal 124 3" xfId="7284"/>
    <cellStyle name="Normal 125" xfId="7285"/>
    <cellStyle name="Normal 125 2" xfId="7286"/>
    <cellStyle name="Normal 125 3" xfId="7287"/>
    <cellStyle name="Normal 126" xfId="7288"/>
    <cellStyle name="Normal 126 2" xfId="7289"/>
    <cellStyle name="Normal 126 3" xfId="7290"/>
    <cellStyle name="Normal 127" xfId="7291"/>
    <cellStyle name="Normal 127 2" xfId="7292"/>
    <cellStyle name="Normal 127 3" xfId="7293"/>
    <cellStyle name="Normal 128" xfId="7294"/>
    <cellStyle name="Normal 128 2" xfId="7295"/>
    <cellStyle name="Normal 128 3" xfId="7296"/>
    <cellStyle name="Normal 129" xfId="7297"/>
    <cellStyle name="Normal 129 2" xfId="7298"/>
    <cellStyle name="Normal 129 3" xfId="7299"/>
    <cellStyle name="Normal 13" xfId="7300"/>
    <cellStyle name="Normal 13 2" xfId="7301"/>
    <cellStyle name="Normal 13 3" xfId="7302"/>
    <cellStyle name="Normal 130" xfId="7303"/>
    <cellStyle name="Normal 130 2" xfId="7304"/>
    <cellStyle name="Normal 130 3" xfId="7305"/>
    <cellStyle name="Normal 131" xfId="7306"/>
    <cellStyle name="Normal 131 2" xfId="7307"/>
    <cellStyle name="Normal 131 3" xfId="7308"/>
    <cellStyle name="Normal 132" xfId="7309"/>
    <cellStyle name="Normal 132 2" xfId="7310"/>
    <cellStyle name="Normal 132 3" xfId="7311"/>
    <cellStyle name="Normal 133" xfId="7312"/>
    <cellStyle name="Normal 133 2" xfId="7313"/>
    <cellStyle name="Normal 133 3" xfId="7314"/>
    <cellStyle name="Normal 133 4" xfId="7315"/>
    <cellStyle name="Normal 134" xfId="7316"/>
    <cellStyle name="Normal 134 2" xfId="7317"/>
    <cellStyle name="Normal 134 3" xfId="7318"/>
    <cellStyle name="Normal 135" xfId="7319"/>
    <cellStyle name="Normal 135 2" xfId="7320"/>
    <cellStyle name="Normal 135 3" xfId="7321"/>
    <cellStyle name="Normal 136" xfId="7322"/>
    <cellStyle name="Normal 136 2" xfId="7323"/>
    <cellStyle name="Normal 136 3" xfId="7324"/>
    <cellStyle name="Normal 137" xfId="7325"/>
    <cellStyle name="Normal 138" xfId="7326"/>
    <cellStyle name="Normal 138 2" xfId="7327"/>
    <cellStyle name="Normal 138 3" xfId="7328"/>
    <cellStyle name="Normal 139" xfId="7329"/>
    <cellStyle name="Normal 139 2" xfId="7330"/>
    <cellStyle name="Normal 139 3" xfId="7331"/>
    <cellStyle name="Normal 14" xfId="7332"/>
    <cellStyle name="Normal 14 2" xfId="7333"/>
    <cellStyle name="Normal 14 2 2" xfId="7334"/>
    <cellStyle name="Normal 14 3" xfId="7335"/>
    <cellStyle name="Normal 14 4" xfId="7336"/>
    <cellStyle name="Normal 140" xfId="7337"/>
    <cellStyle name="Normal 140 2" xfId="7338"/>
    <cellStyle name="Normal 140 3" xfId="7339"/>
    <cellStyle name="Normal 141" xfId="7340"/>
    <cellStyle name="Normal 141 2" xfId="7341"/>
    <cellStyle name="Normal 141 3" xfId="7342"/>
    <cellStyle name="Normal 142" xfId="7343"/>
    <cellStyle name="Normal 142 2" xfId="7344"/>
    <cellStyle name="Normal 142 3" xfId="7345"/>
    <cellStyle name="Normal 143" xfId="7346"/>
    <cellStyle name="Normal 144" xfId="7347"/>
    <cellStyle name="Normal 145" xfId="7348"/>
    <cellStyle name="Normal 146" xfId="7349"/>
    <cellStyle name="Normal 147" xfId="7350"/>
    <cellStyle name="Normal 148" xfId="7351"/>
    <cellStyle name="Normal 149" xfId="7352"/>
    <cellStyle name="Normal 15" xfId="7353"/>
    <cellStyle name="Normal 15 2" xfId="7354"/>
    <cellStyle name="Normal 15 2 10" xfId="7355"/>
    <cellStyle name="Normal 15 2 10 3" xfId="7356"/>
    <cellStyle name="Normal 15 3" xfId="7357"/>
    <cellStyle name="Normal 15 4" xfId="7358"/>
    <cellStyle name="Normal 150" xfId="7359"/>
    <cellStyle name="Normal 151" xfId="7360"/>
    <cellStyle name="Normal 152" xfId="7361"/>
    <cellStyle name="Normal 153" xfId="7362"/>
    <cellStyle name="Normal 154" xfId="7363"/>
    <cellStyle name="Normal 155" xfId="7364"/>
    <cellStyle name="Normal 156" xfId="7365"/>
    <cellStyle name="Normal 157" xfId="7366"/>
    <cellStyle name="Normal 158" xfId="7367"/>
    <cellStyle name="Normal 159" xfId="7368"/>
    <cellStyle name="Normal 16" xfId="7369"/>
    <cellStyle name="Normal 16 2" xfId="7370"/>
    <cellStyle name="Normal 160" xfId="7371"/>
    <cellStyle name="Normal 161" xfId="7372"/>
    <cellStyle name="Normal 162" xfId="7373"/>
    <cellStyle name="Normal 167" xfId="7374"/>
    <cellStyle name="Normal 17" xfId="7375"/>
    <cellStyle name="Normal 17 2" xfId="7376"/>
    <cellStyle name="Normal 17 3" xfId="7377"/>
    <cellStyle name="Normal 17 4" xfId="7378"/>
    <cellStyle name="Normal 173" xfId="7379"/>
    <cellStyle name="Normal 18" xfId="7380"/>
    <cellStyle name="Normal 18 2" xfId="7381"/>
    <cellStyle name="Normal 18 2 2" xfId="7382"/>
    <cellStyle name="Normal 18 2 3" xfId="7383"/>
    <cellStyle name="Normal 18 3" xfId="7384"/>
    <cellStyle name="Normal 18 4" xfId="7385"/>
    <cellStyle name="Normal 18 5" xfId="7386"/>
    <cellStyle name="Normal 18 6" xfId="7387"/>
    <cellStyle name="Normal 183" xfId="7388"/>
    <cellStyle name="Normal 184" xfId="7389"/>
    <cellStyle name="Normal 185" xfId="7390"/>
    <cellStyle name="Normal 186" xfId="7391"/>
    <cellStyle name="Normal 187" xfId="7392"/>
    <cellStyle name="Normal 188" xfId="7393"/>
    <cellStyle name="Normal 189" xfId="7394"/>
    <cellStyle name="Normal 19" xfId="7395"/>
    <cellStyle name="Normal 190" xfId="7396"/>
    <cellStyle name="Normal 191" xfId="7397"/>
    <cellStyle name="Normal 2" xfId="7398"/>
    <cellStyle name="Normal 2 10" xfId="7399"/>
    <cellStyle name="Normal 2 11" xfId="7400"/>
    <cellStyle name="Normal 2 12" xfId="7401"/>
    <cellStyle name="Normal 2 13" xfId="7402"/>
    <cellStyle name="Normal 2 14" xfId="7403"/>
    <cellStyle name="Normal 2 15" xfId="7404"/>
    <cellStyle name="Normal 2 16" xfId="7405"/>
    <cellStyle name="Normal 2 17" xfId="7406"/>
    <cellStyle name="Normal 2 18" xfId="7407"/>
    <cellStyle name="Normal 2 19" xfId="7408"/>
    <cellStyle name="Normal 2 2" xfId="7409"/>
    <cellStyle name="Normal 2 2 10" xfId="7410"/>
    <cellStyle name="Normal 2 2 10 2" xfId="7411"/>
    <cellStyle name="Normal 2 2 11" xfId="7412"/>
    <cellStyle name="Normal 2 2 12" xfId="7413"/>
    <cellStyle name="Normal 2 2 13" xfId="7414"/>
    <cellStyle name="Normal 2 2 14" xfId="7415"/>
    <cellStyle name="Normal 2 2 15" xfId="7416"/>
    <cellStyle name="Normal 2 2 2" xfId="7417"/>
    <cellStyle name="Normal 2 2 2 10" xfId="7418"/>
    <cellStyle name="Normal 2 2 2 11" xfId="7419"/>
    <cellStyle name="Normal 2 2 2 12" xfId="7420"/>
    <cellStyle name="Normal 2 2 2 13" xfId="7421"/>
    <cellStyle name="Normal 2 2 2 14" xfId="7422"/>
    <cellStyle name="Normal 2 2 2 15" xfId="7423"/>
    <cellStyle name="Normal 2 2 2 16" xfId="7424"/>
    <cellStyle name="Normal 2 2 2 17" xfId="7425"/>
    <cellStyle name="Normal 2 2 2 2" xfId="7426"/>
    <cellStyle name="Normal 2 2 2 2 10" xfId="7427"/>
    <cellStyle name="Normal 2 2 2 2 11" xfId="7428"/>
    <cellStyle name="Normal 2 2 2 2 12" xfId="7429"/>
    <cellStyle name="Normal 2 2 2 2 13" xfId="7430"/>
    <cellStyle name="Normal 2 2 2 2 2" xfId="7431"/>
    <cellStyle name="Normal 2 2 2 2 2 10" xfId="7432"/>
    <cellStyle name="Normal 2 2 2 2 2 11" xfId="7433"/>
    <cellStyle name="Normal 2 2 2 2 2 12" xfId="7434"/>
    <cellStyle name="Normal 2 2 2 2 2 13" xfId="7435"/>
    <cellStyle name="Normal 2 2 2 2 2 2" xfId="7436"/>
    <cellStyle name="Normal 2 2 2 2 2 2 10" xfId="7437"/>
    <cellStyle name="Normal 2 2 2 2 2 2 11" xfId="7438"/>
    <cellStyle name="Normal 2 2 2 2 2 2 12" xfId="7439"/>
    <cellStyle name="Normal 2 2 2 2 2 2 2" xfId="7440"/>
    <cellStyle name="Normal 2 2 2 2 2 2 2 10" xfId="7441"/>
    <cellStyle name="Normal 2 2 2 2 2 2 2 2" xfId="7442"/>
    <cellStyle name="Normal 2 2 2 2 2 2 2 2 10" xfId="7443"/>
    <cellStyle name="Normal 2 2 2 2 2 2 2 2 2" xfId="7444"/>
    <cellStyle name="Normal 2 2 2 2 2 2 2 2 2 2" xfId="7445"/>
    <cellStyle name="Normal 2 2 2 2 2 2 2 2 2 2 2" xfId="7446"/>
    <cellStyle name="Normal 2 2 2 2 2 2 2 2 2 2 3" xfId="7447"/>
    <cellStyle name="Normal 2 2 2 2 2 2 2 2 2 2 4" xfId="7448"/>
    <cellStyle name="Normal 2 2 2 2 2 2 2 2 2 2 5" xfId="7449"/>
    <cellStyle name="Normal 2 2 2 2 2 2 2 2 2 2 6" xfId="7450"/>
    <cellStyle name="Normal 2 2 2 2 2 2 2 2 2 2 7" xfId="7451"/>
    <cellStyle name="Normal 2 2 2 2 2 2 2 2 2 3" xfId="7452"/>
    <cellStyle name="Normal 2 2 2 2 2 2 2 2 2 4" xfId="7453"/>
    <cellStyle name="Normal 2 2 2 2 2 2 2 2 2 5" xfId="7454"/>
    <cellStyle name="Normal 2 2 2 2 2 2 2 2 2 6" xfId="7455"/>
    <cellStyle name="Normal 2 2 2 2 2 2 2 2 2 7" xfId="7456"/>
    <cellStyle name="Normal 2 2 2 2 2 2 2 2 3" xfId="7457"/>
    <cellStyle name="Normal 2 2 2 2 2 2 2 2 4" xfId="7458"/>
    <cellStyle name="Normal 2 2 2 2 2 2 2 2 5" xfId="7459"/>
    <cellStyle name="Normal 2 2 2 2 2 2 2 2 6" xfId="7460"/>
    <cellStyle name="Normal 2 2 2 2 2 2 2 2 7" xfId="7461"/>
    <cellStyle name="Normal 2 2 2 2 2 2 2 2 8" xfId="7462"/>
    <cellStyle name="Normal 2 2 2 2 2 2 2 2 9" xfId="7463"/>
    <cellStyle name="Normal 2 2 2 2 2 2 2 3" xfId="7464"/>
    <cellStyle name="Normal 2 2 2 2 2 2 2 4" xfId="7465"/>
    <cellStyle name="Normal 2 2 2 2 2 2 2 5" xfId="7466"/>
    <cellStyle name="Normal 2 2 2 2 2 2 2 6" xfId="7467"/>
    <cellStyle name="Normal 2 2 2 2 2 2 2 7" xfId="7468"/>
    <cellStyle name="Normal 2 2 2 2 2 2 2 8" xfId="7469"/>
    <cellStyle name="Normal 2 2 2 2 2 2 2 9" xfId="7470"/>
    <cellStyle name="Normal 2 2 2 2 2 2 3" xfId="7471"/>
    <cellStyle name="Normal 2 2 2 2 2 2 4" xfId="7472"/>
    <cellStyle name="Normal 2 2 2 2 2 2 5" xfId="7473"/>
    <cellStyle name="Normal 2 2 2 2 2 2 6" xfId="7474"/>
    <cellStyle name="Normal 2 2 2 2 2 2 7" xfId="7475"/>
    <cellStyle name="Normal 2 2 2 2 2 2 8" xfId="7476"/>
    <cellStyle name="Normal 2 2 2 2 2 2 9" xfId="7477"/>
    <cellStyle name="Normal 2 2 2 2 2 3" xfId="7478"/>
    <cellStyle name="Normal 2 2 2 2 2 4" xfId="7479"/>
    <cellStyle name="Normal 2 2 2 2 2 5" xfId="7480"/>
    <cellStyle name="Normal 2 2 2 2 2 6" xfId="7481"/>
    <cellStyle name="Normal 2 2 2 2 2 7" xfId="7482"/>
    <cellStyle name="Normal 2 2 2 2 2 8" xfId="7483"/>
    <cellStyle name="Normal 2 2 2 2 2 9" xfId="7484"/>
    <cellStyle name="Normal 2 2 2 2 3" xfId="7485"/>
    <cellStyle name="Normal 2 2 2 2 3 2" xfId="7486"/>
    <cellStyle name="Normal 2 2 2 2 3 3" xfId="7487"/>
    <cellStyle name="Normal 2 2 2 2 4" xfId="7488"/>
    <cellStyle name="Normal 2 2 2 2 5" xfId="7489"/>
    <cellStyle name="Normal 2 2 2 2 6" xfId="7490"/>
    <cellStyle name="Normal 2 2 2 2 7" xfId="7491"/>
    <cellStyle name="Normal 2 2 2 2 8" xfId="7492"/>
    <cellStyle name="Normal 2 2 2 2 9" xfId="7493"/>
    <cellStyle name="Normal 2 2 2 3" xfId="7494"/>
    <cellStyle name="Normal 2 2 2 3 2" xfId="7495"/>
    <cellStyle name="Normal 2 2 2 3 3" xfId="7496"/>
    <cellStyle name="Normal 2 2 2 4" xfId="7497"/>
    <cellStyle name="Normal 2 2 2 5" xfId="7498"/>
    <cellStyle name="Normal 2 2 2 6" xfId="7499"/>
    <cellStyle name="Normal 2 2 2 7" xfId="7500"/>
    <cellStyle name="Normal 2 2 2 8" xfId="7501"/>
    <cellStyle name="Normal 2 2 2 9" xfId="7502"/>
    <cellStyle name="Normal 2 2 3" xfId="7503"/>
    <cellStyle name="Normal 2 2 3 2" xfId="7504"/>
    <cellStyle name="Normal 2 2 3 3" xfId="7505"/>
    <cellStyle name="Normal 2 2 3 4" xfId="7506"/>
    <cellStyle name="Normal 2 2 4" xfId="7507"/>
    <cellStyle name="Normal 2 2 5" xfId="7508"/>
    <cellStyle name="Normal 2 2 6" xfId="7509"/>
    <cellStyle name="Normal 2 2 7" xfId="7510"/>
    <cellStyle name="Normal 2 2 7 2" xfId="7511"/>
    <cellStyle name="Normal 2 2 8" xfId="7512"/>
    <cellStyle name="Normal 2 2 9" xfId="7513"/>
    <cellStyle name="Normal 2 2_06  CEF FINAL JUNIO 2011 (2)" xfId="7514"/>
    <cellStyle name="Normal 2 20" xfId="7515"/>
    <cellStyle name="Normal 2 21" xfId="7516"/>
    <cellStyle name="Normal 2 22" xfId="7517"/>
    <cellStyle name="Normal 2 23" xfId="7518"/>
    <cellStyle name="Normal 2 24" xfId="7519"/>
    <cellStyle name="Normal 2 25" xfId="7520"/>
    <cellStyle name="Normal 2 26" xfId="7521"/>
    <cellStyle name="Normal 2 27" xfId="7522"/>
    <cellStyle name="Normal 2 28" xfId="7523"/>
    <cellStyle name="Normal 2 29" xfId="7524"/>
    <cellStyle name="Normal 2 3" xfId="7525"/>
    <cellStyle name="Normal 2 3 2" xfId="7526"/>
    <cellStyle name="Normal 2 3 2 2" xfId="7527"/>
    <cellStyle name="Normal 2 3 2 3" xfId="7528"/>
    <cellStyle name="Normal 2 3 2 4" xfId="7529"/>
    <cellStyle name="Normal 2 3 3" xfId="7530"/>
    <cellStyle name="Normal 2 3 4" xfId="7531"/>
    <cellStyle name="Normal 2 30" xfId="7532"/>
    <cellStyle name="Normal 2 31" xfId="7533"/>
    <cellStyle name="Normal 2 32" xfId="7534"/>
    <cellStyle name="Normal 2 33" xfId="7535"/>
    <cellStyle name="Normal 2 34" xfId="7536"/>
    <cellStyle name="Normal 2 35" xfId="7537"/>
    <cellStyle name="Normal 2 36" xfId="7538"/>
    <cellStyle name="Normal 2 37" xfId="7539"/>
    <cellStyle name="Normal 2 38" xfId="7540"/>
    <cellStyle name="Normal 2 39" xfId="7541"/>
    <cellStyle name="Normal 2 4" xfId="7542"/>
    <cellStyle name="Normal 2 40" xfId="7543"/>
    <cellStyle name="Normal 2 41" xfId="7544"/>
    <cellStyle name="Normal 2 42" xfId="7545"/>
    <cellStyle name="Normal 2 43" xfId="7546"/>
    <cellStyle name="Normal 2 43 2" xfId="7547"/>
    <cellStyle name="Normal 2 44" xfId="7548"/>
    <cellStyle name="Normal 2 45" xfId="7549"/>
    <cellStyle name="Normal 2 46" xfId="7550"/>
    <cellStyle name="Normal 2 47" xfId="7551"/>
    <cellStyle name="Normal 2 48" xfId="7552"/>
    <cellStyle name="Normal 2 49" xfId="7553"/>
    <cellStyle name="Normal 2 5" xfId="7554"/>
    <cellStyle name="Normal 2 6" xfId="7555"/>
    <cellStyle name="Normal 2 7" xfId="7556"/>
    <cellStyle name="Normal 2 7 2" xfId="7557"/>
    <cellStyle name="Normal 2 8" xfId="7558"/>
    <cellStyle name="Normal 2 9" xfId="7559"/>
    <cellStyle name="Normal 2_01 C E F  Febrero 2010 Ericka Hass" xfId="7560"/>
    <cellStyle name="Normal 20" xfId="7561"/>
    <cellStyle name="Normal 21" xfId="7562"/>
    <cellStyle name="Normal 21 2" xfId="7563"/>
    <cellStyle name="Normal 21 3" xfId="7564"/>
    <cellStyle name="Normal 22" xfId="7565"/>
    <cellStyle name="Normal 22 2" xfId="7566"/>
    <cellStyle name="Normal 22 3" xfId="7567"/>
    <cellStyle name="Normal 23" xfId="7568"/>
    <cellStyle name="Normal 24" xfId="7569"/>
    <cellStyle name="Normal 24 2" xfId="7570"/>
    <cellStyle name="Normal 24 3" xfId="7571"/>
    <cellStyle name="Normal 24 4" xfId="7572"/>
    <cellStyle name="Normal 24 5" xfId="7573"/>
    <cellStyle name="Normal 25" xfId="7574"/>
    <cellStyle name="Normal 25 2" xfId="7575"/>
    <cellStyle name="Normal 25 2 2" xfId="7576"/>
    <cellStyle name="Normal 25 3" xfId="7577"/>
    <cellStyle name="Normal 25 4" xfId="7578"/>
    <cellStyle name="Normal 25 5" xfId="7579"/>
    <cellStyle name="Normal 26" xfId="7580"/>
    <cellStyle name="Normal 26 2" xfId="7581"/>
    <cellStyle name="Normal 26 3" xfId="7582"/>
    <cellStyle name="Normal 26 4" xfId="7583"/>
    <cellStyle name="Normal 26 5" xfId="7584"/>
    <cellStyle name="Normal 27" xfId="7585"/>
    <cellStyle name="Normal 27 2" xfId="7586"/>
    <cellStyle name="Normal 27 3" xfId="7587"/>
    <cellStyle name="Normal 28" xfId="7588"/>
    <cellStyle name="Normal 28 2" xfId="7589"/>
    <cellStyle name="Normal 28 3" xfId="7590"/>
    <cellStyle name="Normal 28 4" xfId="7591"/>
    <cellStyle name="Normal 29" xfId="7592"/>
    <cellStyle name="Normal 29 2" xfId="7593"/>
    <cellStyle name="Normal 29 3" xfId="7594"/>
    <cellStyle name="Normal 29 4" xfId="7595"/>
    <cellStyle name="Normal 3" xfId="7596"/>
    <cellStyle name="Normal 3 10" xfId="7597"/>
    <cellStyle name="Normal 3 11" xfId="7598"/>
    <cellStyle name="Normal 3 12" xfId="7599"/>
    <cellStyle name="Normal 3 13" xfId="7600"/>
    <cellStyle name="Normal 3 14" xfId="7601"/>
    <cellStyle name="Normal 3 15" xfId="7602"/>
    <cellStyle name="Normal 3 2" xfId="7603"/>
    <cellStyle name="Normal 3 2 2" xfId="7604"/>
    <cellStyle name="Normal 3 2 3" xfId="7605"/>
    <cellStyle name="Normal 3 2 4" xfId="7606"/>
    <cellStyle name="Normal 3 2 5" xfId="7607"/>
    <cellStyle name="Normal 3 2 6" xfId="7608"/>
    <cellStyle name="Normal 3 2 7" xfId="7609"/>
    <cellStyle name="Normal 3 2 7 2" xfId="7610"/>
    <cellStyle name="Normal 3 2 8" xfId="7611"/>
    <cellStyle name="Normal 3 2_Base excell 30-06-11  SF xls" xfId="7612"/>
    <cellStyle name="Normal 3 23" xfId="7613"/>
    <cellStyle name="Normal 3 3" xfId="7614"/>
    <cellStyle name="Normal 3 3 2" xfId="7615"/>
    <cellStyle name="Normal 3 3 3" xfId="7616"/>
    <cellStyle name="Normal 3 4" xfId="7617"/>
    <cellStyle name="Normal 3 5" xfId="7618"/>
    <cellStyle name="Normal 3 6" xfId="7619"/>
    <cellStyle name="Normal 3 7" xfId="7620"/>
    <cellStyle name="Normal 3 8" xfId="7621"/>
    <cellStyle name="Normal 3 9" xfId="7622"/>
    <cellStyle name="Normal 30" xfId="7623"/>
    <cellStyle name="Normal 30 2" xfId="7624"/>
    <cellStyle name="Normal 30 3" xfId="7625"/>
    <cellStyle name="Normal 30 4" xfId="7626"/>
    <cellStyle name="Normal 31" xfId="7627"/>
    <cellStyle name="Normal 31 10" xfId="7628"/>
    <cellStyle name="Normal 31 11" xfId="7629"/>
    <cellStyle name="Normal 31 12" xfId="7630"/>
    <cellStyle name="Normal 31 13" xfId="7631"/>
    <cellStyle name="Normal 31 14" xfId="7632"/>
    <cellStyle name="Normal 31 15" xfId="7633"/>
    <cellStyle name="Normal 31 2" xfId="7634"/>
    <cellStyle name="Normal 31 3" xfId="7635"/>
    <cellStyle name="Normal 31 4" xfId="7636"/>
    <cellStyle name="Normal 31 5" xfId="7637"/>
    <cellStyle name="Normal 31 6" xfId="7638"/>
    <cellStyle name="Normal 31 7" xfId="7639"/>
    <cellStyle name="Normal 31 8" xfId="7640"/>
    <cellStyle name="Normal 31 9" xfId="7641"/>
    <cellStyle name="Normal 32" xfId="7642"/>
    <cellStyle name="Normal 32 10" xfId="7643"/>
    <cellStyle name="Normal 32 11" xfId="7644"/>
    <cellStyle name="Normal 32 12" xfId="7645"/>
    <cellStyle name="Normal 32 13" xfId="7646"/>
    <cellStyle name="Normal 32 14" xfId="7647"/>
    <cellStyle name="Normal 32 15" xfId="7648"/>
    <cellStyle name="Normal 32 2" xfId="7649"/>
    <cellStyle name="Normal 32 3" xfId="7650"/>
    <cellStyle name="Normal 32 4" xfId="7651"/>
    <cellStyle name="Normal 32 5" xfId="7652"/>
    <cellStyle name="Normal 32 6" xfId="7653"/>
    <cellStyle name="Normal 32 7" xfId="7654"/>
    <cellStyle name="Normal 32 8" xfId="7655"/>
    <cellStyle name="Normal 32 9" xfId="7656"/>
    <cellStyle name="Normal 33" xfId="7657"/>
    <cellStyle name="Normal 33 2" xfId="7658"/>
    <cellStyle name="Normal 34" xfId="7659"/>
    <cellStyle name="Normal 34 10" xfId="7660"/>
    <cellStyle name="Normal 34 11" xfId="7661"/>
    <cellStyle name="Normal 34 12" xfId="7662"/>
    <cellStyle name="Normal 34 2" xfId="7663"/>
    <cellStyle name="Normal 34 3" xfId="7664"/>
    <cellStyle name="Normal 34 4" xfId="7665"/>
    <cellStyle name="Normal 34 5" xfId="7666"/>
    <cellStyle name="Normal 34 6" xfId="7667"/>
    <cellStyle name="Normal 34 7" xfId="7668"/>
    <cellStyle name="Normal 34 8" xfId="7669"/>
    <cellStyle name="Normal 34 9" xfId="7670"/>
    <cellStyle name="Normal 35" xfId="7671"/>
    <cellStyle name="Normal 35 2" xfId="7672"/>
    <cellStyle name="Normal 36" xfId="7673"/>
    <cellStyle name="Normal 36 2" xfId="7674"/>
    <cellStyle name="Normal 37" xfId="7675"/>
    <cellStyle name="Normal 37 2" xfId="7676"/>
    <cellStyle name="Normal 38" xfId="7677"/>
    <cellStyle name="Normal 38 2" xfId="7678"/>
    <cellStyle name="Normal 39" xfId="7679"/>
    <cellStyle name="Normal 4" xfId="7680"/>
    <cellStyle name="Normal 4 10" xfId="7681"/>
    <cellStyle name="Normal 4 11" xfId="7682"/>
    <cellStyle name="Normal 4 2" xfId="7683"/>
    <cellStyle name="Normal 4 2 2" xfId="7684"/>
    <cellStyle name="Normal 4 2 2 2" xfId="7685"/>
    <cellStyle name="Normal 4 2 3" xfId="7686"/>
    <cellStyle name="Normal 4 2 4" xfId="7687"/>
    <cellStyle name="Normal 4 2 5" xfId="7688"/>
    <cellStyle name="Normal 4 2 6" xfId="7689"/>
    <cellStyle name="Normal 4 2 7" xfId="7690"/>
    <cellStyle name="Normal 4 3" xfId="7691"/>
    <cellStyle name="Normal 4 3 2" xfId="7692"/>
    <cellStyle name="Normal 4 3 3" xfId="7693"/>
    <cellStyle name="Normal 4 4" xfId="7694"/>
    <cellStyle name="Normal 4 5" xfId="7695"/>
    <cellStyle name="Normal 4 6" xfId="7696"/>
    <cellStyle name="Normal 4 7" xfId="7697"/>
    <cellStyle name="Normal 4 8" xfId="7698"/>
    <cellStyle name="Normal 4 9" xfId="7699"/>
    <cellStyle name="Normal 40" xfId="7700"/>
    <cellStyle name="Normal 40 10" xfId="7701"/>
    <cellStyle name="Normal 40 11" xfId="7702"/>
    <cellStyle name="Normal 40 12" xfId="7703"/>
    <cellStyle name="Normal 40 2" xfId="7704"/>
    <cellStyle name="Normal 40 3" xfId="7705"/>
    <cellStyle name="Normal 40 4" xfId="7706"/>
    <cellStyle name="Normal 40 5" xfId="7707"/>
    <cellStyle name="Normal 40 6" xfId="7708"/>
    <cellStyle name="Normal 40 7" xfId="7709"/>
    <cellStyle name="Normal 40 8" xfId="7710"/>
    <cellStyle name="Normal 40 9" xfId="7711"/>
    <cellStyle name="Normal 40_06  CEF FINAL JUNIO 2011 (2)" xfId="7712"/>
    <cellStyle name="Normal 41" xfId="7713"/>
    <cellStyle name="Normal 41 10" xfId="7714"/>
    <cellStyle name="Normal 41 11" xfId="7715"/>
    <cellStyle name="Normal 41 12" xfId="7716"/>
    <cellStyle name="Normal 41 2" xfId="7717"/>
    <cellStyle name="Normal 41 3" xfId="7718"/>
    <cellStyle name="Normal 41 4" xfId="7719"/>
    <cellStyle name="Normal 41 5" xfId="7720"/>
    <cellStyle name="Normal 41 6" xfId="7721"/>
    <cellStyle name="Normal 41 7" xfId="7722"/>
    <cellStyle name="Normal 41 8" xfId="7723"/>
    <cellStyle name="Normal 41 9" xfId="7724"/>
    <cellStyle name="Normal 42" xfId="7725"/>
    <cellStyle name="Normal 42 10" xfId="7726"/>
    <cellStyle name="Normal 42 11" xfId="7727"/>
    <cellStyle name="Normal 42 12" xfId="7728"/>
    <cellStyle name="Normal 42 2" xfId="7729"/>
    <cellStyle name="Normal 42 3" xfId="7730"/>
    <cellStyle name="Normal 42 4" xfId="7731"/>
    <cellStyle name="Normal 42 5" xfId="7732"/>
    <cellStyle name="Normal 42 6" xfId="7733"/>
    <cellStyle name="Normal 42 7" xfId="7734"/>
    <cellStyle name="Normal 42 8" xfId="7735"/>
    <cellStyle name="Normal 42 9" xfId="7736"/>
    <cellStyle name="Normal 43" xfId="7737"/>
    <cellStyle name="Normal 43 10" xfId="7738"/>
    <cellStyle name="Normal 43 11" xfId="7739"/>
    <cellStyle name="Normal 43 12" xfId="7740"/>
    <cellStyle name="Normal 43 2" xfId="7741"/>
    <cellStyle name="Normal 43 3" xfId="7742"/>
    <cellStyle name="Normal 43 4" xfId="7743"/>
    <cellStyle name="Normal 43 5" xfId="7744"/>
    <cellStyle name="Normal 43 6" xfId="7745"/>
    <cellStyle name="Normal 43 7" xfId="7746"/>
    <cellStyle name="Normal 43 8" xfId="7747"/>
    <cellStyle name="Normal 43 9" xfId="7748"/>
    <cellStyle name="Normal 44" xfId="7749"/>
    <cellStyle name="Normal 44 2" xfId="7750"/>
    <cellStyle name="Normal 45" xfId="7751"/>
    <cellStyle name="Normal 46" xfId="7752"/>
    <cellStyle name="Normal 46 10" xfId="7753"/>
    <cellStyle name="Normal 46 11" xfId="7754"/>
    <cellStyle name="Normal 46 12" xfId="7755"/>
    <cellStyle name="Normal 46 2" xfId="7756"/>
    <cellStyle name="Normal 46 3" xfId="7757"/>
    <cellStyle name="Normal 46 4" xfId="7758"/>
    <cellStyle name="Normal 46 5" xfId="7759"/>
    <cellStyle name="Normal 46 6" xfId="7760"/>
    <cellStyle name="Normal 46 7" xfId="7761"/>
    <cellStyle name="Normal 46 8" xfId="7762"/>
    <cellStyle name="Normal 46 9" xfId="7763"/>
    <cellStyle name="Normal 47" xfId="7764"/>
    <cellStyle name="Normal 47 10" xfId="7765"/>
    <cellStyle name="Normal 47 11" xfId="7766"/>
    <cellStyle name="Normal 47 12" xfId="7767"/>
    <cellStyle name="Normal 47 2" xfId="7768"/>
    <cellStyle name="Normal 47 3" xfId="7769"/>
    <cellStyle name="Normal 47 4" xfId="7770"/>
    <cellStyle name="Normal 47 5" xfId="7771"/>
    <cellStyle name="Normal 47 6" xfId="7772"/>
    <cellStyle name="Normal 47 7" xfId="7773"/>
    <cellStyle name="Normal 47 8" xfId="7774"/>
    <cellStyle name="Normal 47 9" xfId="7775"/>
    <cellStyle name="Normal 48" xfId="7776"/>
    <cellStyle name="Normal 48 10" xfId="7777"/>
    <cellStyle name="Normal 48 11" xfId="7778"/>
    <cellStyle name="Normal 48 12" xfId="7779"/>
    <cellStyle name="Normal 48 2" xfId="7780"/>
    <cellStyle name="Normal 48 3" xfId="7781"/>
    <cellStyle name="Normal 48 4" xfId="7782"/>
    <cellStyle name="Normal 48 5" xfId="7783"/>
    <cellStyle name="Normal 48 6" xfId="7784"/>
    <cellStyle name="Normal 48 7" xfId="7785"/>
    <cellStyle name="Normal 48 8" xfId="7786"/>
    <cellStyle name="Normal 48 9" xfId="7787"/>
    <cellStyle name="Normal 49" xfId="7788"/>
    <cellStyle name="Normal 49 10" xfId="7789"/>
    <cellStyle name="Normal 49 11" xfId="7790"/>
    <cellStyle name="Normal 49 12" xfId="7791"/>
    <cellStyle name="Normal 49 2" xfId="7792"/>
    <cellStyle name="Normal 49 3" xfId="7793"/>
    <cellStyle name="Normal 49 4" xfId="7794"/>
    <cellStyle name="Normal 49 5" xfId="7795"/>
    <cellStyle name="Normal 49 6" xfId="7796"/>
    <cellStyle name="Normal 49 7" xfId="7797"/>
    <cellStyle name="Normal 49 8" xfId="7798"/>
    <cellStyle name="Normal 49 9" xfId="7799"/>
    <cellStyle name="Normal 5" xfId="7800"/>
    <cellStyle name="Normal 5 10" xfId="7801"/>
    <cellStyle name="Normal 5 11" xfId="7802"/>
    <cellStyle name="Normal 5 2" xfId="7803"/>
    <cellStyle name="Normal 5 2 2" xfId="7804"/>
    <cellStyle name="Normal 5 2 2 2" xfId="7805"/>
    <cellStyle name="Normal 5 3" xfId="7806"/>
    <cellStyle name="Normal 5 4" xfId="7807"/>
    <cellStyle name="Normal 5 5" xfId="7808"/>
    <cellStyle name="Normal 5 6" xfId="7809"/>
    <cellStyle name="Normal 5 7" xfId="7810"/>
    <cellStyle name="Normal 5 8" xfId="7811"/>
    <cellStyle name="Normal 5 9" xfId="7812"/>
    <cellStyle name="Normal 50" xfId="7813"/>
    <cellStyle name="Normal 50 2" xfId="7814"/>
    <cellStyle name="Normal 50 3" xfId="7815"/>
    <cellStyle name="Normal 50 4" xfId="7816"/>
    <cellStyle name="Normal 50 5" xfId="7817"/>
    <cellStyle name="Normal 50 6" xfId="7818"/>
    <cellStyle name="Normal 51" xfId="7819"/>
    <cellStyle name="Normal 51 2" xfId="7820"/>
    <cellStyle name="Normal 51 3" xfId="7821"/>
    <cellStyle name="Normal 51 4" xfId="7822"/>
    <cellStyle name="Normal 51 5" xfId="7823"/>
    <cellStyle name="Normal 51 6" xfId="7824"/>
    <cellStyle name="Normal 52" xfId="7825"/>
    <cellStyle name="Normal 52 2" xfId="7826"/>
    <cellStyle name="Normal 52 3" xfId="7827"/>
    <cellStyle name="Normal 52 4" xfId="7828"/>
    <cellStyle name="Normal 52 5" xfId="7829"/>
    <cellStyle name="Normal 52 6" xfId="7830"/>
    <cellStyle name="Normal 53" xfId="7831"/>
    <cellStyle name="Normal 53 2" xfId="7832"/>
    <cellStyle name="Normal 53 3" xfId="7833"/>
    <cellStyle name="Normal 53 4" xfId="7834"/>
    <cellStyle name="Normal 53 5" xfId="7835"/>
    <cellStyle name="Normal 53 6" xfId="7836"/>
    <cellStyle name="Normal 54" xfId="7837"/>
    <cellStyle name="Normal 54 10" xfId="7838"/>
    <cellStyle name="Normal 54 11" xfId="7839"/>
    <cellStyle name="Normal 54 12" xfId="7840"/>
    <cellStyle name="Normal 54 2" xfId="7841"/>
    <cellStyle name="Normal 54 3" xfId="7842"/>
    <cellStyle name="Normal 54 4" xfId="7843"/>
    <cellStyle name="Normal 54 5" xfId="7844"/>
    <cellStyle name="Normal 54 6" xfId="7845"/>
    <cellStyle name="Normal 54 7" xfId="7846"/>
    <cellStyle name="Normal 54 8" xfId="7847"/>
    <cellStyle name="Normal 54 9" xfId="7848"/>
    <cellStyle name="Normal 55" xfId="7849"/>
    <cellStyle name="Normal 55 10" xfId="7850"/>
    <cellStyle name="Normal 55 11" xfId="7851"/>
    <cellStyle name="Normal 55 12" xfId="7852"/>
    <cellStyle name="Normal 55 2" xfId="7853"/>
    <cellStyle name="Normal 55 3" xfId="7854"/>
    <cellStyle name="Normal 55 4" xfId="7855"/>
    <cellStyle name="Normal 55 5" xfId="7856"/>
    <cellStyle name="Normal 55 6" xfId="7857"/>
    <cellStyle name="Normal 55 7" xfId="7858"/>
    <cellStyle name="Normal 55 8" xfId="7859"/>
    <cellStyle name="Normal 55 9" xfId="7860"/>
    <cellStyle name="Normal 56" xfId="7861"/>
    <cellStyle name="Normal 56 10" xfId="7862"/>
    <cellStyle name="Normal 56 11" xfId="7863"/>
    <cellStyle name="Normal 56 12" xfId="7864"/>
    <cellStyle name="Normal 56 2" xfId="7865"/>
    <cellStyle name="Normal 56 3" xfId="7866"/>
    <cellStyle name="Normal 56 4" xfId="7867"/>
    <cellStyle name="Normal 56 5" xfId="7868"/>
    <cellStyle name="Normal 56 6" xfId="7869"/>
    <cellStyle name="Normal 56 7" xfId="7870"/>
    <cellStyle name="Normal 56 8" xfId="7871"/>
    <cellStyle name="Normal 56 9" xfId="7872"/>
    <cellStyle name="Normal 57" xfId="7873"/>
    <cellStyle name="Normal 57 10" xfId="7874"/>
    <cellStyle name="Normal 57 11" xfId="7875"/>
    <cellStyle name="Normal 57 12" xfId="7876"/>
    <cellStyle name="Normal 57 2" xfId="7877"/>
    <cellStyle name="Normal 57 3" xfId="7878"/>
    <cellStyle name="Normal 57 4" xfId="7879"/>
    <cellStyle name="Normal 57 5" xfId="7880"/>
    <cellStyle name="Normal 57 6" xfId="7881"/>
    <cellStyle name="Normal 57 7" xfId="7882"/>
    <cellStyle name="Normal 57 8" xfId="7883"/>
    <cellStyle name="Normal 57 9" xfId="7884"/>
    <cellStyle name="Normal 58" xfId="7885"/>
    <cellStyle name="Normal 58 10" xfId="7886"/>
    <cellStyle name="Normal 58 11" xfId="7887"/>
    <cellStyle name="Normal 58 12" xfId="7888"/>
    <cellStyle name="Normal 58 2" xfId="7889"/>
    <cellStyle name="Normal 58 3" xfId="7890"/>
    <cellStyle name="Normal 58 4" xfId="7891"/>
    <cellStyle name="Normal 58 5" xfId="7892"/>
    <cellStyle name="Normal 58 6" xfId="7893"/>
    <cellStyle name="Normal 58 7" xfId="7894"/>
    <cellStyle name="Normal 58 8" xfId="7895"/>
    <cellStyle name="Normal 58 9" xfId="7896"/>
    <cellStyle name="Normal 59" xfId="7897"/>
    <cellStyle name="Normal 59 10" xfId="7898"/>
    <cellStyle name="Normal 59 11" xfId="7899"/>
    <cellStyle name="Normal 59 12" xfId="7900"/>
    <cellStyle name="Normal 59 2" xfId="7901"/>
    <cellStyle name="Normal 59 3" xfId="7902"/>
    <cellStyle name="Normal 59 4" xfId="7903"/>
    <cellStyle name="Normal 59 5" xfId="7904"/>
    <cellStyle name="Normal 59 6" xfId="7905"/>
    <cellStyle name="Normal 59 7" xfId="7906"/>
    <cellStyle name="Normal 59 8" xfId="7907"/>
    <cellStyle name="Normal 59 9" xfId="7908"/>
    <cellStyle name="Normal 6" xfId="7909"/>
    <cellStyle name="Normal 6 10" xfId="7910"/>
    <cellStyle name="Normal 6 2" xfId="7911"/>
    <cellStyle name="Normal 6 2 2" xfId="7912"/>
    <cellStyle name="Normal 6 2 2 2" xfId="7913"/>
    <cellStyle name="Normal 6 3" xfId="7914"/>
    <cellStyle name="Normal 6 4" xfId="7915"/>
    <cellStyle name="Normal 6 5" xfId="7916"/>
    <cellStyle name="Normal 6 6" xfId="7917"/>
    <cellStyle name="Normal 6 7" xfId="7918"/>
    <cellStyle name="Normal 6 8" xfId="7919"/>
    <cellStyle name="Normal 6 9" xfId="7920"/>
    <cellStyle name="Normal 60" xfId="7921"/>
    <cellStyle name="Normal 60 10" xfId="7922"/>
    <cellStyle name="Normal 60 2" xfId="7923"/>
    <cellStyle name="Normal 60 3" xfId="7924"/>
    <cellStyle name="Normal 60 4" xfId="7925"/>
    <cellStyle name="Normal 60 5" xfId="7926"/>
    <cellStyle name="Normal 60 6" xfId="7927"/>
    <cellStyle name="Normal 60 7" xfId="7928"/>
    <cellStyle name="Normal 60 8" xfId="7929"/>
    <cellStyle name="Normal 60 9" xfId="7930"/>
    <cellStyle name="Normal 61" xfId="7931"/>
    <cellStyle name="Normal 61 2" xfId="7932"/>
    <cellStyle name="Normal 61 3" xfId="7933"/>
    <cellStyle name="Normal 61 4" xfId="7934"/>
    <cellStyle name="Normal 61 5" xfId="7935"/>
    <cellStyle name="Normal 61 6" xfId="7936"/>
    <cellStyle name="Normal 61 7" xfId="7937"/>
    <cellStyle name="Normal 62" xfId="7938"/>
    <cellStyle name="Normal 62 2" xfId="7939"/>
    <cellStyle name="Normal 62 3" xfId="7940"/>
    <cellStyle name="Normal 62 4" xfId="7941"/>
    <cellStyle name="Normal 62 5" xfId="7942"/>
    <cellStyle name="Normal 62 6" xfId="7943"/>
    <cellStyle name="Normal 62 7" xfId="7944"/>
    <cellStyle name="Normal 63" xfId="7945"/>
    <cellStyle name="Normal 63 2" xfId="7946"/>
    <cellStyle name="Normal 63 3" xfId="7947"/>
    <cellStyle name="Normal 63 4" xfId="7948"/>
    <cellStyle name="Normal 63 5" xfId="7949"/>
    <cellStyle name="Normal 63 6" xfId="7950"/>
    <cellStyle name="Normal 63 7" xfId="7951"/>
    <cellStyle name="Normal 64" xfId="7952"/>
    <cellStyle name="Normal 65" xfId="7953"/>
    <cellStyle name="Normal 66" xfId="7954"/>
    <cellStyle name="Normal 67" xfId="7955"/>
    <cellStyle name="Normal 68" xfId="7956"/>
    <cellStyle name="Normal 68 2" xfId="7957"/>
    <cellStyle name="Normal 68 3" xfId="7958"/>
    <cellStyle name="Normal 69" xfId="7959"/>
    <cellStyle name="Normal 69 2" xfId="7960"/>
    <cellStyle name="Normal 69 3" xfId="7961"/>
    <cellStyle name="Normal 7" xfId="7962"/>
    <cellStyle name="Normal 7 10" xfId="7963"/>
    <cellStyle name="Normal 7 2" xfId="7964"/>
    <cellStyle name="Normal 7 2 2" xfId="7965"/>
    <cellStyle name="Normal 7 2 3" xfId="7966"/>
    <cellStyle name="Normal 7 2 4" xfId="7967"/>
    <cellStyle name="Normal 7 3" xfId="7968"/>
    <cellStyle name="Normal 7 3 2" xfId="7969"/>
    <cellStyle name="Normal 7 4" xfId="7970"/>
    <cellStyle name="Normal 7 5" xfId="7971"/>
    <cellStyle name="Normal 7 6" xfId="7972"/>
    <cellStyle name="Normal 7 7" xfId="7973"/>
    <cellStyle name="Normal 7 8" xfId="7974"/>
    <cellStyle name="Normal 7 9" xfId="7975"/>
    <cellStyle name="Normal 70" xfId="7976"/>
    <cellStyle name="Normal 71" xfId="7977"/>
    <cellStyle name="Normal 72" xfId="7978"/>
    <cellStyle name="Normal 73" xfId="7979"/>
    <cellStyle name="Normal 74" xfId="7980"/>
    <cellStyle name="Normal 75" xfId="7981"/>
    <cellStyle name="Normal 76" xfId="7982"/>
    <cellStyle name="Normal 77" xfId="7983"/>
    <cellStyle name="Normal 78" xfId="7984"/>
    <cellStyle name="Normal 78 2" xfId="7985"/>
    <cellStyle name="Normal 78 3" xfId="7986"/>
    <cellStyle name="Normal 79" xfId="7987"/>
    <cellStyle name="Normal 79 2" xfId="7988"/>
    <cellStyle name="Normal 79 3" xfId="7989"/>
    <cellStyle name="Normal 8" xfId="7990"/>
    <cellStyle name="Normal 8 2" xfId="7991"/>
    <cellStyle name="Normal 8 2 2" xfId="7992"/>
    <cellStyle name="Normal 8 2 3" xfId="7993"/>
    <cellStyle name="Normal 8 3" xfId="7994"/>
    <cellStyle name="Normal 8 4" xfId="7995"/>
    <cellStyle name="Normal 8 5" xfId="7996"/>
    <cellStyle name="Normal 8 6" xfId="7997"/>
    <cellStyle name="Normal 8 7" xfId="7998"/>
    <cellStyle name="Normal 8 8" xfId="7999"/>
    <cellStyle name="Normal 8 9" xfId="8000"/>
    <cellStyle name="Normal 80" xfId="8001"/>
    <cellStyle name="Normal 81" xfId="8002"/>
    <cellStyle name="Normal 81 2" xfId="8003"/>
    <cellStyle name="Normal 81 3" xfId="8004"/>
    <cellStyle name="Normal 82" xfId="8005"/>
    <cellStyle name="Normal 82 2" xfId="8006"/>
    <cellStyle name="Normal 82 3" xfId="8007"/>
    <cellStyle name="Normal 83" xfId="8008"/>
    <cellStyle name="Normal 83 2" xfId="8009"/>
    <cellStyle name="Normal 83 3" xfId="8010"/>
    <cellStyle name="Normal 84" xfId="8011"/>
    <cellStyle name="Normal 84 2" xfId="8012"/>
    <cellStyle name="Normal 84 3" xfId="8013"/>
    <cellStyle name="Normal 85" xfId="8014"/>
    <cellStyle name="Normal 85 2" xfId="8015"/>
    <cellStyle name="Normal 85 3" xfId="8016"/>
    <cellStyle name="Normal 86" xfId="8017"/>
    <cellStyle name="Normal 86 2" xfId="8018"/>
    <cellStyle name="Normal 86 3" xfId="8019"/>
    <cellStyle name="Normal 87" xfId="8020"/>
    <cellStyle name="Normal 87 2" xfId="8021"/>
    <cellStyle name="Normal 88" xfId="8022"/>
    <cellStyle name="Normal 89" xfId="8023"/>
    <cellStyle name="Normal 9" xfId="8024"/>
    <cellStyle name="Normal 9 2" xfId="8025"/>
    <cellStyle name="Normal 9 2 2" xfId="8026"/>
    <cellStyle name="Normal 9 2 3" xfId="8027"/>
    <cellStyle name="Normal 9 3" xfId="8028"/>
    <cellStyle name="Normal 9 4" xfId="8029"/>
    <cellStyle name="Normal 90" xfId="8030"/>
    <cellStyle name="Normal 91" xfId="8031"/>
    <cellStyle name="Normal 92" xfId="8032"/>
    <cellStyle name="Normal 92 2" xfId="8033"/>
    <cellStyle name="Normal 92 3" xfId="8034"/>
    <cellStyle name="Normal 93" xfId="8035"/>
    <cellStyle name="Normal 93 2" xfId="8036"/>
    <cellStyle name="Normal 93 3" xfId="8037"/>
    <cellStyle name="Normal 94" xfId="8038"/>
    <cellStyle name="Normal 94 2" xfId="8039"/>
    <cellStyle name="Normal 94 3" xfId="8040"/>
    <cellStyle name="Normal 95" xfId="8041"/>
    <cellStyle name="Normal 95 2" xfId="8042"/>
    <cellStyle name="Normal 95 3" xfId="8043"/>
    <cellStyle name="Normal 96" xfId="8044"/>
    <cellStyle name="Normal 96 2" xfId="8045"/>
    <cellStyle name="Normal 96 3" xfId="8046"/>
    <cellStyle name="Normal 97" xfId="8047"/>
    <cellStyle name="Normal 97 2" xfId="8048"/>
    <cellStyle name="Normal 97 3" xfId="8049"/>
    <cellStyle name="Normal 98" xfId="8050"/>
    <cellStyle name="Normal 99" xfId="8051"/>
    <cellStyle name="Normal 99 2" xfId="8052"/>
    <cellStyle name="Normal 99 3" xfId="8053"/>
    <cellStyle name="Notas 2" xfId="8054"/>
    <cellStyle name="Notas 2 10" xfId="8055"/>
    <cellStyle name="Notas 2 10 2" xfId="8056"/>
    <cellStyle name="Notas 2 10 2 2" xfId="8057"/>
    <cellStyle name="Notas 2 11" xfId="8058"/>
    <cellStyle name="Notas 2 11 2" xfId="8059"/>
    <cellStyle name="Notas 2 11 2 2" xfId="8060"/>
    <cellStyle name="Notas 2 12" xfId="8061"/>
    <cellStyle name="Notas 2 12 2" xfId="8062"/>
    <cellStyle name="Notas 2 12 2 2" xfId="8063"/>
    <cellStyle name="Notas 2 13" xfId="8064"/>
    <cellStyle name="Notas 2 13 2" xfId="8065"/>
    <cellStyle name="Notas 2 13 2 2" xfId="8066"/>
    <cellStyle name="Notas 2 14" xfId="8067"/>
    <cellStyle name="Notas 2 14 2" xfId="8068"/>
    <cellStyle name="Notas 2 14 2 2" xfId="8069"/>
    <cellStyle name="Notas 2 15" xfId="8070"/>
    <cellStyle name="Notas 2 15 2" xfId="8071"/>
    <cellStyle name="Notas 2 2" xfId="8072"/>
    <cellStyle name="Notas 2 2 2" xfId="8073"/>
    <cellStyle name="Notas 2 2 2 2" xfId="8074"/>
    <cellStyle name="Notas 2 3" xfId="8075"/>
    <cellStyle name="Notas 2 3 2" xfId="8076"/>
    <cellStyle name="Notas 2 3 2 2" xfId="8077"/>
    <cellStyle name="Notas 2 4" xfId="8078"/>
    <cellStyle name="Notas 2 4 2" xfId="8079"/>
    <cellStyle name="Notas 2 4 2 2" xfId="8080"/>
    <cellStyle name="Notas 2 5" xfId="8081"/>
    <cellStyle name="Notas 2 5 2" xfId="8082"/>
    <cellStyle name="Notas 2 5 2 2" xfId="8083"/>
    <cellStyle name="Notas 2 6" xfId="8084"/>
    <cellStyle name="Notas 2 6 2" xfId="8085"/>
    <cellStyle name="Notas 2 6 2 2" xfId="8086"/>
    <cellStyle name="Notas 2 7" xfId="8087"/>
    <cellStyle name="Notas 2 7 2" xfId="8088"/>
    <cellStyle name="Notas 2 7 2 2" xfId="8089"/>
    <cellStyle name="Notas 2 8" xfId="8090"/>
    <cellStyle name="Notas 2 8 2" xfId="8091"/>
    <cellStyle name="Notas 2 8 2 2" xfId="8092"/>
    <cellStyle name="Notas 2 9" xfId="8093"/>
    <cellStyle name="Notas 2 9 2" xfId="8094"/>
    <cellStyle name="Notas 2 9 2 2" xfId="8095"/>
    <cellStyle name="Notas 3" xfId="8096"/>
    <cellStyle name="Notas 3 10" xfId="8097"/>
    <cellStyle name="Notas 3 10 2" xfId="8098"/>
    <cellStyle name="Notas 3 10 2 2" xfId="8099"/>
    <cellStyle name="Notas 3 11" xfId="8100"/>
    <cellStyle name="Notas 3 11 2" xfId="8101"/>
    <cellStyle name="Notas 3 11 2 2" xfId="8102"/>
    <cellStyle name="Notas 3 12" xfId="8103"/>
    <cellStyle name="Notas 3 12 2" xfId="8104"/>
    <cellStyle name="Notas 3 12 2 2" xfId="8105"/>
    <cellStyle name="Notas 3 13" xfId="8106"/>
    <cellStyle name="Notas 3 13 2" xfId="8107"/>
    <cellStyle name="Notas 3 13 2 2" xfId="8108"/>
    <cellStyle name="Notas 3 14" xfId="8109"/>
    <cellStyle name="Notas 3 14 2" xfId="8110"/>
    <cellStyle name="Notas 3 14 2 2" xfId="8111"/>
    <cellStyle name="Notas 3 15" xfId="8112"/>
    <cellStyle name="Notas 3 15 2" xfId="8113"/>
    <cellStyle name="Notas 3 16" xfId="8114"/>
    <cellStyle name="Notas 3 17" xfId="8115"/>
    <cellStyle name="Notas 3 2" xfId="8116"/>
    <cellStyle name="Notas 3 2 2" xfId="8117"/>
    <cellStyle name="Notas 3 2 2 2" xfId="8118"/>
    <cellStyle name="Notas 3 2 3" xfId="8119"/>
    <cellStyle name="Notas 3 2 4" xfId="8120"/>
    <cellStyle name="Notas 3 3" xfId="8121"/>
    <cellStyle name="Notas 3 3 2" xfId="8122"/>
    <cellStyle name="Notas 3 3 2 2" xfId="8123"/>
    <cellStyle name="Notas 3 3 3" xfId="8124"/>
    <cellStyle name="Notas 3 3 4" xfId="8125"/>
    <cellStyle name="Notas 3 4" xfId="8126"/>
    <cellStyle name="Notas 3 4 2" xfId="8127"/>
    <cellStyle name="Notas 3 4 2 2" xfId="8128"/>
    <cellStyle name="Notas 3 5" xfId="8129"/>
    <cellStyle name="Notas 3 5 2" xfId="8130"/>
    <cellStyle name="Notas 3 5 2 2" xfId="8131"/>
    <cellStyle name="Notas 3 6" xfId="8132"/>
    <cellStyle name="Notas 3 6 2" xfId="8133"/>
    <cellStyle name="Notas 3 6 2 2" xfId="8134"/>
    <cellStyle name="Notas 3 7" xfId="8135"/>
    <cellStyle name="Notas 3 7 2" xfId="8136"/>
    <cellStyle name="Notas 3 7 2 2" xfId="8137"/>
    <cellStyle name="Notas 3 8" xfId="8138"/>
    <cellStyle name="Notas 3 8 2" xfId="8139"/>
    <cellStyle name="Notas 3 8 2 2" xfId="8140"/>
    <cellStyle name="Notas 3 9" xfId="8141"/>
    <cellStyle name="Notas 3 9 2" xfId="8142"/>
    <cellStyle name="Notas 3 9 2 2" xfId="8143"/>
    <cellStyle name="Notas 4" xfId="8144"/>
    <cellStyle name="Notas 4 10" xfId="8145"/>
    <cellStyle name="Notas 4 10 2" xfId="8146"/>
    <cellStyle name="Notas 4 10 2 2" xfId="8147"/>
    <cellStyle name="Notas 4 11" xfId="8148"/>
    <cellStyle name="Notas 4 11 2" xfId="8149"/>
    <cellStyle name="Notas 4 11 2 2" xfId="8150"/>
    <cellStyle name="Notas 4 12" xfId="8151"/>
    <cellStyle name="Notas 4 12 2" xfId="8152"/>
    <cellStyle name="Notas 4 12 2 2" xfId="8153"/>
    <cellStyle name="Notas 4 13" xfId="8154"/>
    <cellStyle name="Notas 4 13 2" xfId="8155"/>
    <cellStyle name="Notas 4 13 2 2" xfId="8156"/>
    <cellStyle name="Notas 4 14" xfId="8157"/>
    <cellStyle name="Notas 4 14 2" xfId="8158"/>
    <cellStyle name="Notas 4 14 2 2" xfId="8159"/>
    <cellStyle name="Notas 4 15" xfId="8160"/>
    <cellStyle name="Notas 4 15 2" xfId="8161"/>
    <cellStyle name="Notas 4 2" xfId="8162"/>
    <cellStyle name="Notas 4 2 2" xfId="8163"/>
    <cellStyle name="Notas 4 2 2 2" xfId="8164"/>
    <cellStyle name="Notas 4 3" xfId="8165"/>
    <cellStyle name="Notas 4 3 2" xfId="8166"/>
    <cellStyle name="Notas 4 3 2 2" xfId="8167"/>
    <cellStyle name="Notas 4 4" xfId="8168"/>
    <cellStyle name="Notas 4 4 2" xfId="8169"/>
    <cellStyle name="Notas 4 4 2 2" xfId="8170"/>
    <cellStyle name="Notas 4 5" xfId="8171"/>
    <cellStyle name="Notas 4 5 2" xfId="8172"/>
    <cellStyle name="Notas 4 5 2 2" xfId="8173"/>
    <cellStyle name="Notas 4 6" xfId="8174"/>
    <cellStyle name="Notas 4 6 2" xfId="8175"/>
    <cellStyle name="Notas 4 6 2 2" xfId="8176"/>
    <cellStyle name="Notas 4 7" xfId="8177"/>
    <cellStyle name="Notas 4 7 2" xfId="8178"/>
    <cellStyle name="Notas 4 7 2 2" xfId="8179"/>
    <cellStyle name="Notas 4 8" xfId="8180"/>
    <cellStyle name="Notas 4 8 2" xfId="8181"/>
    <cellStyle name="Notas 4 8 2 2" xfId="8182"/>
    <cellStyle name="Notas 4 9" xfId="8183"/>
    <cellStyle name="Notas 4 9 2" xfId="8184"/>
    <cellStyle name="Notas 4 9 2 2" xfId="8185"/>
    <cellStyle name="Notas 5" xfId="8186"/>
    <cellStyle name="Notas 5 10" xfId="8187"/>
    <cellStyle name="Notas 5 10 2" xfId="8188"/>
    <cellStyle name="Notas 5 10 2 2" xfId="8189"/>
    <cellStyle name="Notas 5 11" xfId="8190"/>
    <cellStyle name="Notas 5 11 2" xfId="8191"/>
    <cellStyle name="Notas 5 11 2 2" xfId="8192"/>
    <cellStyle name="Notas 5 12" xfId="8193"/>
    <cellStyle name="Notas 5 12 2" xfId="8194"/>
    <cellStyle name="Notas 5 12 2 2" xfId="8195"/>
    <cellStyle name="Notas 5 13" xfId="8196"/>
    <cellStyle name="Notas 5 13 2" xfId="8197"/>
    <cellStyle name="Notas 5 13 2 2" xfId="8198"/>
    <cellStyle name="Notas 5 14" xfId="8199"/>
    <cellStyle name="Notas 5 14 2" xfId="8200"/>
    <cellStyle name="Notas 5 14 2 2" xfId="8201"/>
    <cellStyle name="Notas 5 15" xfId="8202"/>
    <cellStyle name="Notas 5 15 2" xfId="8203"/>
    <cellStyle name="Notas 5 2" xfId="8204"/>
    <cellStyle name="Notas 5 2 2" xfId="8205"/>
    <cellStyle name="Notas 5 2 2 2" xfId="8206"/>
    <cellStyle name="Notas 5 3" xfId="8207"/>
    <cellStyle name="Notas 5 3 2" xfId="8208"/>
    <cellStyle name="Notas 5 3 2 2" xfId="8209"/>
    <cellStyle name="Notas 5 4" xfId="8210"/>
    <cellStyle name="Notas 5 4 2" xfId="8211"/>
    <cellStyle name="Notas 5 4 2 2" xfId="8212"/>
    <cellStyle name="Notas 5 5" xfId="8213"/>
    <cellStyle name="Notas 5 5 2" xfId="8214"/>
    <cellStyle name="Notas 5 5 2 2" xfId="8215"/>
    <cellStyle name="Notas 5 6" xfId="8216"/>
    <cellStyle name="Notas 5 6 2" xfId="8217"/>
    <cellStyle name="Notas 5 6 2 2" xfId="8218"/>
    <cellStyle name="Notas 5 7" xfId="8219"/>
    <cellStyle name="Notas 5 7 2" xfId="8220"/>
    <cellStyle name="Notas 5 7 2 2" xfId="8221"/>
    <cellStyle name="Notas 5 8" xfId="8222"/>
    <cellStyle name="Notas 5 8 2" xfId="8223"/>
    <cellStyle name="Notas 5 8 2 2" xfId="8224"/>
    <cellStyle name="Notas 5 9" xfId="8225"/>
    <cellStyle name="Notas 5 9 2" xfId="8226"/>
    <cellStyle name="Notas 5 9 2 2" xfId="8227"/>
    <cellStyle name="Notas 6" xfId="8228"/>
    <cellStyle name="Notas 7" xfId="8229"/>
    <cellStyle name="Note" xfId="8230"/>
    <cellStyle name="Note 2" xfId="8231"/>
    <cellStyle name="Note 3" xfId="8232"/>
    <cellStyle name="Note 3 2" xfId="8233"/>
    <cellStyle name="Note 4" xfId="8234"/>
    <cellStyle name="Note 5" xfId="8235"/>
    <cellStyle name="Note 6" xfId="8236"/>
    <cellStyle name="Numero" xfId="8237"/>
    <cellStyle name="numero 2" xfId="8238"/>
    <cellStyle name="numero 3" xfId="8239"/>
    <cellStyle name="Numero 4" xfId="8240"/>
    <cellStyle name="Numero 5" xfId="8241"/>
    <cellStyle name="Output" xfId="8242"/>
    <cellStyle name="Output 2" xfId="8243"/>
    <cellStyle name="Output 2 2" xfId="8244"/>
    <cellStyle name="Output 3" xfId="8245"/>
    <cellStyle name="Output 3 2" xfId="8246"/>
    <cellStyle name="Output 4" xfId="8247"/>
    <cellStyle name="Output 5" xfId="8248"/>
    <cellStyle name="Output 6" xfId="8249"/>
    <cellStyle name="Percent [2]" xfId="8250"/>
    <cellStyle name="Percent [2] 2" xfId="8251"/>
    <cellStyle name="Percent [2] 3" xfId="8252"/>
    <cellStyle name="Percent 2" xfId="8253"/>
    <cellStyle name="Percent 3" xfId="8254"/>
    <cellStyle name="Percent 4" xfId="8255"/>
    <cellStyle name="Percent 5" xfId="8256"/>
    <cellStyle name="Percent 6" xfId="8257"/>
    <cellStyle name="Percent 7" xfId="8258"/>
    <cellStyle name="Percent 8" xfId="8259"/>
    <cellStyle name="Percent 8 2" xfId="8260"/>
    <cellStyle name="Percent 9" xfId="8261"/>
    <cellStyle name="Percent_035_09NB" xfId="8262"/>
    <cellStyle name="Porcentaje" xfId="1" builtinId="5"/>
    <cellStyle name="Porcentaje 2" xfId="8263"/>
    <cellStyle name="Porcentaje 2 10" xfId="8264"/>
    <cellStyle name="Porcentaje 2 2" xfId="8265"/>
    <cellStyle name="Porcentaje 2 2 2" xfId="8266"/>
    <cellStyle name="Porcentaje 2 2 3" xfId="8267"/>
    <cellStyle name="Porcentaje 2 2 4" xfId="8268"/>
    <cellStyle name="Porcentaje 2 2 5" xfId="8269"/>
    <cellStyle name="Porcentaje 2 3" xfId="8270"/>
    <cellStyle name="Porcentaje 2 3 2" xfId="8271"/>
    <cellStyle name="Porcentaje 2 3 3" xfId="8272"/>
    <cellStyle name="Porcentaje 2 4" xfId="8273"/>
    <cellStyle name="Porcentaje 2 5" xfId="8274"/>
    <cellStyle name="Porcentaje 2 5 2" xfId="8275"/>
    <cellStyle name="Porcentaje 2 5 3" xfId="8276"/>
    <cellStyle name="Porcentaje 2 6" xfId="8277"/>
    <cellStyle name="Porcentaje 3" xfId="8278"/>
    <cellStyle name="Porcentaje 3 2" xfId="8279"/>
    <cellStyle name="Porcentaje 3 2 2" xfId="8280"/>
    <cellStyle name="Porcentaje 3 2 3" xfId="8281"/>
    <cellStyle name="Porcentaje 3 3" xfId="8282"/>
    <cellStyle name="Porcentaje 3 4" xfId="8283"/>
    <cellStyle name="Porcentaje 4" xfId="8284"/>
    <cellStyle name="Porcentaje 4 2" xfId="8285"/>
    <cellStyle name="Porcentaje 4 3" xfId="8286"/>
    <cellStyle name="Porcentaje 5" xfId="8287"/>
    <cellStyle name="Porcentaje 6" xfId="8288"/>
    <cellStyle name="Porcentaje 6 2" xfId="8289"/>
    <cellStyle name="Porcentaje 6 3" xfId="8290"/>
    <cellStyle name="Porcentaje 7" xfId="8291"/>
    <cellStyle name="Porcentual 10" xfId="8292"/>
    <cellStyle name="Porcentual 10 2" xfId="8293"/>
    <cellStyle name="Porcentual 11" xfId="8294"/>
    <cellStyle name="Porcentual 12" xfId="8295"/>
    <cellStyle name="Porcentual 13" xfId="8296"/>
    <cellStyle name="Porcentual 14" xfId="8297"/>
    <cellStyle name="Porcentual 15" xfId="8298"/>
    <cellStyle name="Porcentual 16" xfId="8299"/>
    <cellStyle name="Porcentual 17" xfId="8300"/>
    <cellStyle name="Porcentual 18" xfId="8301"/>
    <cellStyle name="Porcentual 19" xfId="8302"/>
    <cellStyle name="Porcentual 2" xfId="8303"/>
    <cellStyle name="Porcentual 2 10" xfId="8304"/>
    <cellStyle name="Porcentual 2 11" xfId="8305"/>
    <cellStyle name="Porcentual 2 12" xfId="8306"/>
    <cellStyle name="Porcentual 2 13" xfId="8307"/>
    <cellStyle name="Porcentual 2 14" xfId="8308"/>
    <cellStyle name="Porcentual 2 15" xfId="8309"/>
    <cellStyle name="Porcentual 2 16" xfId="8310"/>
    <cellStyle name="Porcentual 2 17" xfId="8311"/>
    <cellStyle name="Porcentual 2 2" xfId="8312"/>
    <cellStyle name="Porcentual 2 2 2" xfId="8313"/>
    <cellStyle name="Porcentual 2 2 2 2" xfId="8314"/>
    <cellStyle name="Porcentual 2 2 2 3" xfId="8315"/>
    <cellStyle name="Porcentual 2 2 2 4" xfId="8316"/>
    <cellStyle name="Porcentual 2 2 2 5" xfId="8317"/>
    <cellStyle name="Porcentual 2 2 2 6" xfId="8318"/>
    <cellStyle name="Porcentual 2 2 3" xfId="8319"/>
    <cellStyle name="Porcentual 2 2 4" xfId="8320"/>
    <cellStyle name="Porcentual 2 2 5" xfId="8321"/>
    <cellStyle name="Porcentual 2 2 6" xfId="8322"/>
    <cellStyle name="Porcentual 2 2 7" xfId="8323"/>
    <cellStyle name="Porcentual 2 2 8" xfId="8324"/>
    <cellStyle name="Porcentual 2 3" xfId="8325"/>
    <cellStyle name="Porcentual 2 3 2" xfId="8326"/>
    <cellStyle name="Porcentual 2 3 3" xfId="8327"/>
    <cellStyle name="Porcentual 2 3 4" xfId="8328"/>
    <cellStyle name="Porcentual 2 3 5" xfId="8329"/>
    <cellStyle name="Porcentual 2 3 6" xfId="8330"/>
    <cellStyle name="Porcentual 2 3 7" xfId="8331"/>
    <cellStyle name="Porcentual 2 4" xfId="8332"/>
    <cellStyle name="Porcentual 2 4 2" xfId="8333"/>
    <cellStyle name="Porcentual 2 4 3" xfId="8334"/>
    <cellStyle name="Porcentual 2 4 4" xfId="8335"/>
    <cellStyle name="Porcentual 2 4 5" xfId="8336"/>
    <cellStyle name="Porcentual 2 4 6" xfId="8337"/>
    <cellStyle name="Porcentual 2 4 7" xfId="8338"/>
    <cellStyle name="Porcentual 2 5" xfId="8339"/>
    <cellStyle name="Porcentual 2 5 2" xfId="8340"/>
    <cellStyle name="Porcentual 2 5 3" xfId="8341"/>
    <cellStyle name="Porcentual 2 5 4" xfId="8342"/>
    <cellStyle name="Porcentual 2 5 5" xfId="8343"/>
    <cellStyle name="Porcentual 2 5 6" xfId="8344"/>
    <cellStyle name="Porcentual 2 5 7" xfId="8345"/>
    <cellStyle name="Porcentual 2 6" xfId="8346"/>
    <cellStyle name="Porcentual 2 6 2" xfId="8347"/>
    <cellStyle name="Porcentual 2 6 3" xfId="8348"/>
    <cellStyle name="Porcentual 2 6 4" xfId="8349"/>
    <cellStyle name="Porcentual 2 6 5" xfId="8350"/>
    <cellStyle name="Porcentual 2 6 6" xfId="8351"/>
    <cellStyle name="Porcentual 2 6 7" xfId="8352"/>
    <cellStyle name="Porcentual 2 7" xfId="8353"/>
    <cellStyle name="Porcentual 2 7 2" xfId="8354"/>
    <cellStyle name="Porcentual 2 7 3" xfId="8355"/>
    <cellStyle name="Porcentual 2 7 4" xfId="8356"/>
    <cellStyle name="Porcentual 2 7 5" xfId="8357"/>
    <cellStyle name="Porcentual 2 7 6" xfId="8358"/>
    <cellStyle name="Porcentual 2 7 7" xfId="8359"/>
    <cellStyle name="Porcentual 2 8" xfId="8360"/>
    <cellStyle name="Porcentual 2 9" xfId="8361"/>
    <cellStyle name="Porcentual 20" xfId="8362"/>
    <cellStyle name="Porcentual 21" xfId="8363"/>
    <cellStyle name="Porcentual 22" xfId="8364"/>
    <cellStyle name="Porcentual 22 2" xfId="8365"/>
    <cellStyle name="Porcentual 22 2 10" xfId="8366"/>
    <cellStyle name="Porcentual 22 2 11" xfId="8367"/>
    <cellStyle name="Porcentual 22 2 12" xfId="8368"/>
    <cellStyle name="Porcentual 22 2 13" xfId="8369"/>
    <cellStyle name="Porcentual 22 2 2" xfId="8370"/>
    <cellStyle name="Porcentual 22 2 3" xfId="8371"/>
    <cellStyle name="Porcentual 22 2 4" xfId="8372"/>
    <cellStyle name="Porcentual 22 2 5" xfId="8373"/>
    <cellStyle name="Porcentual 22 2 6" xfId="8374"/>
    <cellStyle name="Porcentual 22 2 7" xfId="8375"/>
    <cellStyle name="Porcentual 22 2 8" xfId="8376"/>
    <cellStyle name="Porcentual 22 2 9" xfId="8377"/>
    <cellStyle name="Porcentual 22 3" xfId="8378"/>
    <cellStyle name="Porcentual 23" xfId="8379"/>
    <cellStyle name="Porcentual 23 10" xfId="8380"/>
    <cellStyle name="Porcentual 23 11" xfId="8381"/>
    <cellStyle name="Porcentual 23 12" xfId="8382"/>
    <cellStyle name="Porcentual 23 13" xfId="8383"/>
    <cellStyle name="Porcentual 23 14" xfId="8384"/>
    <cellStyle name="Porcentual 23 2" xfId="8385"/>
    <cellStyle name="Porcentual 23 2 10" xfId="8386"/>
    <cellStyle name="Porcentual 23 2 11" xfId="8387"/>
    <cellStyle name="Porcentual 23 2 12" xfId="8388"/>
    <cellStyle name="Porcentual 23 2 13" xfId="8389"/>
    <cellStyle name="Porcentual 23 2 2" xfId="8390"/>
    <cellStyle name="Porcentual 23 2 3" xfId="8391"/>
    <cellStyle name="Porcentual 23 2 4" xfId="8392"/>
    <cellStyle name="Porcentual 23 2 5" xfId="8393"/>
    <cellStyle name="Porcentual 23 2 6" xfId="8394"/>
    <cellStyle name="Porcentual 23 2 7" xfId="8395"/>
    <cellStyle name="Porcentual 23 2 8" xfId="8396"/>
    <cellStyle name="Porcentual 23 2 9" xfId="8397"/>
    <cellStyle name="Porcentual 23 3" xfId="8398"/>
    <cellStyle name="Porcentual 23 4" xfId="8399"/>
    <cellStyle name="Porcentual 23 5" xfId="8400"/>
    <cellStyle name="Porcentual 23 6" xfId="8401"/>
    <cellStyle name="Porcentual 23 7" xfId="8402"/>
    <cellStyle name="Porcentual 23 8" xfId="8403"/>
    <cellStyle name="Porcentual 23 9" xfId="8404"/>
    <cellStyle name="Porcentual 24" xfId="8405"/>
    <cellStyle name="Porcentual 24 10" xfId="8406"/>
    <cellStyle name="Porcentual 24 11" xfId="8407"/>
    <cellStyle name="Porcentual 24 12" xfId="8408"/>
    <cellStyle name="Porcentual 24 13" xfId="8409"/>
    <cellStyle name="Porcentual 24 14" xfId="8410"/>
    <cellStyle name="Porcentual 24 2" xfId="8411"/>
    <cellStyle name="Porcentual 24 2 10" xfId="8412"/>
    <cellStyle name="Porcentual 24 2 11" xfId="8413"/>
    <cellStyle name="Porcentual 24 2 12" xfId="8414"/>
    <cellStyle name="Porcentual 24 2 13" xfId="8415"/>
    <cellStyle name="Porcentual 24 2 2" xfId="8416"/>
    <cellStyle name="Porcentual 24 2 3" xfId="8417"/>
    <cellStyle name="Porcentual 24 2 4" xfId="8418"/>
    <cellStyle name="Porcentual 24 2 5" xfId="8419"/>
    <cellStyle name="Porcentual 24 2 6" xfId="8420"/>
    <cellStyle name="Porcentual 24 2 7" xfId="8421"/>
    <cellStyle name="Porcentual 24 2 8" xfId="8422"/>
    <cellStyle name="Porcentual 24 2 9" xfId="8423"/>
    <cellStyle name="Porcentual 24 3" xfId="8424"/>
    <cellStyle name="Porcentual 24 4" xfId="8425"/>
    <cellStyle name="Porcentual 24 5" xfId="8426"/>
    <cellStyle name="Porcentual 24 6" xfId="8427"/>
    <cellStyle name="Porcentual 24 7" xfId="8428"/>
    <cellStyle name="Porcentual 24 8" xfId="8429"/>
    <cellStyle name="Porcentual 24 9" xfId="8430"/>
    <cellStyle name="Porcentual 25" xfId="8431"/>
    <cellStyle name="Porcentual 25 10" xfId="8432"/>
    <cellStyle name="Porcentual 25 11" xfId="8433"/>
    <cellStyle name="Porcentual 25 12" xfId="8434"/>
    <cellStyle name="Porcentual 25 13" xfId="8435"/>
    <cellStyle name="Porcentual 25 14" xfId="8436"/>
    <cellStyle name="Porcentual 25 15" xfId="8437"/>
    <cellStyle name="Porcentual 25 16" xfId="8438"/>
    <cellStyle name="Porcentual 25 17" xfId="8439"/>
    <cellStyle name="Porcentual 25 2" xfId="8440"/>
    <cellStyle name="Porcentual 25 2 10" xfId="8441"/>
    <cellStyle name="Porcentual 25 2 11" xfId="8442"/>
    <cellStyle name="Porcentual 25 2 12" xfId="8443"/>
    <cellStyle name="Porcentual 25 2 13" xfId="8444"/>
    <cellStyle name="Porcentual 25 2 14" xfId="8445"/>
    <cellStyle name="Porcentual 25 2 15" xfId="8446"/>
    <cellStyle name="Porcentual 25 2 16" xfId="8447"/>
    <cellStyle name="Porcentual 25 2 2" xfId="8448"/>
    <cellStyle name="Porcentual 25 2 3" xfId="8449"/>
    <cellStyle name="Porcentual 25 2 4" xfId="8450"/>
    <cellStyle name="Porcentual 25 2 5" xfId="8451"/>
    <cellStyle name="Porcentual 25 2 6" xfId="8452"/>
    <cellStyle name="Porcentual 25 2 7" xfId="8453"/>
    <cellStyle name="Porcentual 25 2 8" xfId="8454"/>
    <cellStyle name="Porcentual 25 2 9" xfId="8455"/>
    <cellStyle name="Porcentual 25 3" xfId="8456"/>
    <cellStyle name="Porcentual 25 4" xfId="8457"/>
    <cellStyle name="Porcentual 25 5" xfId="8458"/>
    <cellStyle name="Porcentual 25 6" xfId="8459"/>
    <cellStyle name="Porcentual 25 7" xfId="8460"/>
    <cellStyle name="Porcentual 25 8" xfId="8461"/>
    <cellStyle name="Porcentual 25 9" xfId="8462"/>
    <cellStyle name="Porcentual 26" xfId="8463"/>
    <cellStyle name="Porcentual 26 2" xfId="8464"/>
    <cellStyle name="Porcentual 26 2 10" xfId="8465"/>
    <cellStyle name="Porcentual 26 2 11" xfId="8466"/>
    <cellStyle name="Porcentual 26 2 12" xfId="8467"/>
    <cellStyle name="Porcentual 26 2 13" xfId="8468"/>
    <cellStyle name="Porcentual 26 2 2" xfId="8469"/>
    <cellStyle name="Porcentual 26 2 3" xfId="8470"/>
    <cellStyle name="Porcentual 26 2 4" xfId="8471"/>
    <cellStyle name="Porcentual 26 2 5" xfId="8472"/>
    <cellStyle name="Porcentual 26 2 6" xfId="8473"/>
    <cellStyle name="Porcentual 26 2 7" xfId="8474"/>
    <cellStyle name="Porcentual 26 2 8" xfId="8475"/>
    <cellStyle name="Porcentual 26 2 9" xfId="8476"/>
    <cellStyle name="Porcentual 26 3" xfId="8477"/>
    <cellStyle name="Porcentual 27" xfId="8478"/>
    <cellStyle name="Porcentual 27 10" xfId="8479"/>
    <cellStyle name="Porcentual 27 11" xfId="8480"/>
    <cellStyle name="Porcentual 27 12" xfId="8481"/>
    <cellStyle name="Porcentual 27 13" xfId="8482"/>
    <cellStyle name="Porcentual 27 14" xfId="8483"/>
    <cellStyle name="Porcentual 27 2" xfId="8484"/>
    <cellStyle name="Porcentual 27 2 10" xfId="8485"/>
    <cellStyle name="Porcentual 27 2 11" xfId="8486"/>
    <cellStyle name="Porcentual 27 2 12" xfId="8487"/>
    <cellStyle name="Porcentual 27 2 13" xfId="8488"/>
    <cellStyle name="Porcentual 27 2 2" xfId="8489"/>
    <cellStyle name="Porcentual 27 2 3" xfId="8490"/>
    <cellStyle name="Porcentual 27 2 4" xfId="8491"/>
    <cellStyle name="Porcentual 27 2 5" xfId="8492"/>
    <cellStyle name="Porcentual 27 2 6" xfId="8493"/>
    <cellStyle name="Porcentual 27 2 7" xfId="8494"/>
    <cellStyle name="Porcentual 27 2 8" xfId="8495"/>
    <cellStyle name="Porcentual 27 2 9" xfId="8496"/>
    <cellStyle name="Porcentual 27 3" xfId="8497"/>
    <cellStyle name="Porcentual 27 4" xfId="8498"/>
    <cellStyle name="Porcentual 27 5" xfId="8499"/>
    <cellStyle name="Porcentual 27 6" xfId="8500"/>
    <cellStyle name="Porcentual 27 7" xfId="8501"/>
    <cellStyle name="Porcentual 27 8" xfId="8502"/>
    <cellStyle name="Porcentual 27 9" xfId="8503"/>
    <cellStyle name="Porcentual 28" xfId="8504"/>
    <cellStyle name="Porcentual 29" xfId="8505"/>
    <cellStyle name="Porcentual 3" xfId="8506"/>
    <cellStyle name="Porcentual 3 10" xfId="8507"/>
    <cellStyle name="Porcentual 3 11" xfId="8508"/>
    <cellStyle name="Porcentual 3 12" xfId="8509"/>
    <cellStyle name="Porcentual 3 13" xfId="8510"/>
    <cellStyle name="Porcentual 3 14" xfId="8511"/>
    <cellStyle name="Porcentual 3 15" xfId="8512"/>
    <cellStyle name="Porcentual 3 16" xfId="8513"/>
    <cellStyle name="Porcentual 3 17" xfId="8514"/>
    <cellStyle name="Porcentual 3 18" xfId="8515"/>
    <cellStyle name="Porcentual 3 19" xfId="8516"/>
    <cellStyle name="Porcentual 3 2" xfId="8517"/>
    <cellStyle name="Porcentual 3 20" xfId="8518"/>
    <cellStyle name="Porcentual 3 21" xfId="8519"/>
    <cellStyle name="Porcentual 3 22" xfId="8520"/>
    <cellStyle name="Porcentual 3 23" xfId="8521"/>
    <cellStyle name="Porcentual 3 24" xfId="8522"/>
    <cellStyle name="Porcentual 3 25" xfId="8523"/>
    <cellStyle name="Porcentual 3 26" xfId="8524"/>
    <cellStyle name="Porcentual 3 27" xfId="8525"/>
    <cellStyle name="Porcentual 3 28" xfId="8526"/>
    <cellStyle name="Porcentual 3 29" xfId="8527"/>
    <cellStyle name="Porcentual 3 3" xfId="8528"/>
    <cellStyle name="Porcentual 3 30" xfId="8529"/>
    <cellStyle name="Porcentual 3 31" xfId="8530"/>
    <cellStyle name="Porcentual 3 32" xfId="8531"/>
    <cellStyle name="Porcentual 3 33" xfId="8532"/>
    <cellStyle name="Porcentual 3 4" xfId="8533"/>
    <cellStyle name="Porcentual 3 5" xfId="8534"/>
    <cellStyle name="Porcentual 3 6" xfId="8535"/>
    <cellStyle name="Porcentual 3 7" xfId="8536"/>
    <cellStyle name="Porcentual 3 8" xfId="8537"/>
    <cellStyle name="Porcentual 3 9" xfId="8538"/>
    <cellStyle name="Porcentual 30" xfId="8539"/>
    <cellStyle name="Porcentual 31" xfId="8540"/>
    <cellStyle name="Porcentual 32" xfId="8541"/>
    <cellStyle name="Porcentual 33" xfId="8542"/>
    <cellStyle name="Porcentual 33 10" xfId="8543"/>
    <cellStyle name="Porcentual 33 11" xfId="8544"/>
    <cellStyle name="Porcentual 33 12" xfId="8545"/>
    <cellStyle name="Porcentual 33 2" xfId="8546"/>
    <cellStyle name="Porcentual 33 3" xfId="8547"/>
    <cellStyle name="Porcentual 33 4" xfId="8548"/>
    <cellStyle name="Porcentual 33 5" xfId="8549"/>
    <cellStyle name="Porcentual 33 6" xfId="8550"/>
    <cellStyle name="Porcentual 33 7" xfId="8551"/>
    <cellStyle name="Porcentual 33 8" xfId="8552"/>
    <cellStyle name="Porcentual 33 9" xfId="8553"/>
    <cellStyle name="Porcentual 34" xfId="8554"/>
    <cellStyle name="Porcentual 34 10" xfId="8555"/>
    <cellStyle name="Porcentual 34 11" xfId="8556"/>
    <cellStyle name="Porcentual 34 12" xfId="8557"/>
    <cellStyle name="Porcentual 34 2" xfId="8558"/>
    <cellStyle name="Porcentual 34 3" xfId="8559"/>
    <cellStyle name="Porcentual 34 4" xfId="8560"/>
    <cellStyle name="Porcentual 34 5" xfId="8561"/>
    <cellStyle name="Porcentual 34 6" xfId="8562"/>
    <cellStyle name="Porcentual 34 7" xfId="8563"/>
    <cellStyle name="Porcentual 34 8" xfId="8564"/>
    <cellStyle name="Porcentual 34 9" xfId="8565"/>
    <cellStyle name="Porcentual 35" xfId="8566"/>
    <cellStyle name="Porcentual 35 10" xfId="8567"/>
    <cellStyle name="Porcentual 35 11" xfId="8568"/>
    <cellStyle name="Porcentual 35 12" xfId="8569"/>
    <cellStyle name="Porcentual 35 2" xfId="8570"/>
    <cellStyle name="Porcentual 35 3" xfId="8571"/>
    <cellStyle name="Porcentual 35 4" xfId="8572"/>
    <cellStyle name="Porcentual 35 5" xfId="8573"/>
    <cellStyle name="Porcentual 35 6" xfId="8574"/>
    <cellStyle name="Porcentual 35 7" xfId="8575"/>
    <cellStyle name="Porcentual 35 8" xfId="8576"/>
    <cellStyle name="Porcentual 35 9" xfId="8577"/>
    <cellStyle name="Porcentual 36" xfId="8578"/>
    <cellStyle name="Porcentual 36 2" xfId="8579"/>
    <cellStyle name="Porcentual 36 3" xfId="8580"/>
    <cellStyle name="Porcentual 36 4" xfId="8581"/>
    <cellStyle name="Porcentual 36 5" xfId="8582"/>
    <cellStyle name="Porcentual 36 6" xfId="8583"/>
    <cellStyle name="Porcentual 37" xfId="8584"/>
    <cellStyle name="Porcentual 37 2" xfId="8585"/>
    <cellStyle name="Porcentual 37 3" xfId="8586"/>
    <cellStyle name="Porcentual 37 4" xfId="8587"/>
    <cellStyle name="Porcentual 37 5" xfId="8588"/>
    <cellStyle name="Porcentual 37 6" xfId="8589"/>
    <cellStyle name="Porcentual 38" xfId="8590"/>
    <cellStyle name="Porcentual 38 2" xfId="8591"/>
    <cellStyle name="Porcentual 38 3" xfId="8592"/>
    <cellStyle name="Porcentual 38 4" xfId="8593"/>
    <cellStyle name="Porcentual 38 5" xfId="8594"/>
    <cellStyle name="Porcentual 38 6" xfId="8595"/>
    <cellStyle name="Porcentual 39" xfId="8596"/>
    <cellStyle name="Porcentual 4" xfId="8597"/>
    <cellStyle name="Porcentual 4 2" xfId="8598"/>
    <cellStyle name="Porcentual 4 3" xfId="8599"/>
    <cellStyle name="Porcentual 40" xfId="8600"/>
    <cellStyle name="Porcentual 41" xfId="8601"/>
    <cellStyle name="Porcentual 42" xfId="8602"/>
    <cellStyle name="Porcentual 43" xfId="8603"/>
    <cellStyle name="Porcentual 44" xfId="8604"/>
    <cellStyle name="Porcentual 44 2" xfId="8605"/>
    <cellStyle name="Porcentual 44 3" xfId="8606"/>
    <cellStyle name="Porcentual 44 4" xfId="8607"/>
    <cellStyle name="Porcentual 45" xfId="8608"/>
    <cellStyle name="Porcentual 45 10" xfId="8609"/>
    <cellStyle name="Porcentual 45 2" xfId="8610"/>
    <cellStyle name="Porcentual 45 3" xfId="8611"/>
    <cellStyle name="Porcentual 45 4" xfId="8612"/>
    <cellStyle name="Porcentual 45 5" xfId="8613"/>
    <cellStyle name="Porcentual 45 6" xfId="8614"/>
    <cellStyle name="Porcentual 45 7" xfId="8615"/>
    <cellStyle name="Porcentual 45 8" xfId="8616"/>
    <cellStyle name="Porcentual 45 9" xfId="8617"/>
    <cellStyle name="Porcentual 46" xfId="8618"/>
    <cellStyle name="Porcentual 47" xfId="8619"/>
    <cellStyle name="Porcentual 48" xfId="8620"/>
    <cellStyle name="Porcentual 49" xfId="8621"/>
    <cellStyle name="Porcentual 5" xfId="8622"/>
    <cellStyle name="Porcentual 50" xfId="8623"/>
    <cellStyle name="Porcentual 51" xfId="8624"/>
    <cellStyle name="Porcentual 52" xfId="8625"/>
    <cellStyle name="Porcentual 53" xfId="8626"/>
    <cellStyle name="Porcentual 6" xfId="8627"/>
    <cellStyle name="Porcentual 7" xfId="8628"/>
    <cellStyle name="Porcentual 8" xfId="8629"/>
    <cellStyle name="Porcentual 9" xfId="8630"/>
    <cellStyle name="Punto" xfId="8631"/>
    <cellStyle name="Punto0" xfId="8632"/>
    <cellStyle name="Punto0 2" xfId="8633"/>
    <cellStyle name="Resultado2 1" xfId="8634"/>
    <cellStyle name="Salida 2" xfId="8635"/>
    <cellStyle name="Salida 2 10" xfId="8636"/>
    <cellStyle name="Salida 2 10 2" xfId="8637"/>
    <cellStyle name="Salida 2 10 2 2" xfId="8638"/>
    <cellStyle name="Salida 2 11" xfId="8639"/>
    <cellStyle name="Salida 2 11 2" xfId="8640"/>
    <cellStyle name="Salida 2 11 2 2" xfId="8641"/>
    <cellStyle name="Salida 2 12" xfId="8642"/>
    <cellStyle name="Salida 2 12 2" xfId="8643"/>
    <cellStyle name="Salida 2 12 2 2" xfId="8644"/>
    <cellStyle name="Salida 2 13" xfId="8645"/>
    <cellStyle name="Salida 2 13 2" xfId="8646"/>
    <cellStyle name="Salida 2 13 2 2" xfId="8647"/>
    <cellStyle name="Salida 2 14" xfId="8648"/>
    <cellStyle name="Salida 2 14 2" xfId="8649"/>
    <cellStyle name="Salida 2 14 2 2" xfId="8650"/>
    <cellStyle name="Salida 2 15" xfId="8651"/>
    <cellStyle name="Salida 2 15 2" xfId="8652"/>
    <cellStyle name="Salida 2 2" xfId="8653"/>
    <cellStyle name="Salida 2 2 2" xfId="8654"/>
    <cellStyle name="Salida 2 2 2 2" xfId="8655"/>
    <cellStyle name="Salida 2 3" xfId="8656"/>
    <cellStyle name="Salida 2 3 2" xfId="8657"/>
    <cellStyle name="Salida 2 3 2 2" xfId="8658"/>
    <cellStyle name="Salida 2 4" xfId="8659"/>
    <cellStyle name="Salida 2 4 2" xfId="8660"/>
    <cellStyle name="Salida 2 4 2 2" xfId="8661"/>
    <cellStyle name="Salida 2 5" xfId="8662"/>
    <cellStyle name="Salida 2 5 2" xfId="8663"/>
    <cellStyle name="Salida 2 5 2 2" xfId="8664"/>
    <cellStyle name="Salida 2 6" xfId="8665"/>
    <cellStyle name="Salida 2 6 2" xfId="8666"/>
    <cellStyle name="Salida 2 6 2 2" xfId="8667"/>
    <cellStyle name="Salida 2 7" xfId="8668"/>
    <cellStyle name="Salida 2 7 2" xfId="8669"/>
    <cellStyle name="Salida 2 7 2 2" xfId="8670"/>
    <cellStyle name="Salida 2 8" xfId="8671"/>
    <cellStyle name="Salida 2 8 2" xfId="8672"/>
    <cellStyle name="Salida 2 8 2 2" xfId="8673"/>
    <cellStyle name="Salida 2 9" xfId="8674"/>
    <cellStyle name="Salida 2 9 2" xfId="8675"/>
    <cellStyle name="Salida 2 9 2 2" xfId="8676"/>
    <cellStyle name="Salida 3" xfId="8677"/>
    <cellStyle name="Salida 3 10" xfId="8678"/>
    <cellStyle name="Salida 3 10 2" xfId="8679"/>
    <cellStyle name="Salida 3 10 2 2" xfId="8680"/>
    <cellStyle name="Salida 3 11" xfId="8681"/>
    <cellStyle name="Salida 3 11 2" xfId="8682"/>
    <cellStyle name="Salida 3 11 2 2" xfId="8683"/>
    <cellStyle name="Salida 3 12" xfId="8684"/>
    <cellStyle name="Salida 3 12 2" xfId="8685"/>
    <cellStyle name="Salida 3 12 2 2" xfId="8686"/>
    <cellStyle name="Salida 3 13" xfId="8687"/>
    <cellStyle name="Salida 3 13 2" xfId="8688"/>
    <cellStyle name="Salida 3 13 2 2" xfId="8689"/>
    <cellStyle name="Salida 3 14" xfId="8690"/>
    <cellStyle name="Salida 3 14 2" xfId="8691"/>
    <cellStyle name="Salida 3 14 2 2" xfId="8692"/>
    <cellStyle name="Salida 3 15" xfId="8693"/>
    <cellStyle name="Salida 3 15 2" xfId="8694"/>
    <cellStyle name="Salida 3 2" xfId="8695"/>
    <cellStyle name="Salida 3 2 2" xfId="8696"/>
    <cellStyle name="Salida 3 2 2 2" xfId="8697"/>
    <cellStyle name="Salida 3 3" xfId="8698"/>
    <cellStyle name="Salida 3 3 2" xfId="8699"/>
    <cellStyle name="Salida 3 3 2 2" xfId="8700"/>
    <cellStyle name="Salida 3 4" xfId="8701"/>
    <cellStyle name="Salida 3 4 2" xfId="8702"/>
    <cellStyle name="Salida 3 4 2 2" xfId="8703"/>
    <cellStyle name="Salida 3 5" xfId="8704"/>
    <cellStyle name="Salida 3 5 2" xfId="8705"/>
    <cellStyle name="Salida 3 5 2 2" xfId="8706"/>
    <cellStyle name="Salida 3 6" xfId="8707"/>
    <cellStyle name="Salida 3 6 2" xfId="8708"/>
    <cellStyle name="Salida 3 6 2 2" xfId="8709"/>
    <cellStyle name="Salida 3 7" xfId="8710"/>
    <cellStyle name="Salida 3 7 2" xfId="8711"/>
    <cellStyle name="Salida 3 7 2 2" xfId="8712"/>
    <cellStyle name="Salida 3 8" xfId="8713"/>
    <cellStyle name="Salida 3 8 2" xfId="8714"/>
    <cellStyle name="Salida 3 8 2 2" xfId="8715"/>
    <cellStyle name="Salida 3 9" xfId="8716"/>
    <cellStyle name="Salida 3 9 2" xfId="8717"/>
    <cellStyle name="Salida 3 9 2 2" xfId="8718"/>
    <cellStyle name="Salida 4" xfId="8719"/>
    <cellStyle name="Salida 4 10" xfId="8720"/>
    <cellStyle name="Salida 4 10 2" xfId="8721"/>
    <cellStyle name="Salida 4 10 2 2" xfId="8722"/>
    <cellStyle name="Salida 4 11" xfId="8723"/>
    <cellStyle name="Salida 4 11 2" xfId="8724"/>
    <cellStyle name="Salida 4 11 2 2" xfId="8725"/>
    <cellStyle name="Salida 4 12" xfId="8726"/>
    <cellStyle name="Salida 4 12 2" xfId="8727"/>
    <cellStyle name="Salida 4 12 2 2" xfId="8728"/>
    <cellStyle name="Salida 4 13" xfId="8729"/>
    <cellStyle name="Salida 4 13 2" xfId="8730"/>
    <cellStyle name="Salida 4 13 2 2" xfId="8731"/>
    <cellStyle name="Salida 4 14" xfId="8732"/>
    <cellStyle name="Salida 4 14 2" xfId="8733"/>
    <cellStyle name="Salida 4 14 2 2" xfId="8734"/>
    <cellStyle name="Salida 4 15" xfId="8735"/>
    <cellStyle name="Salida 4 15 2" xfId="8736"/>
    <cellStyle name="Salida 4 2" xfId="8737"/>
    <cellStyle name="Salida 4 2 2" xfId="8738"/>
    <cellStyle name="Salida 4 2 2 2" xfId="8739"/>
    <cellStyle name="Salida 4 3" xfId="8740"/>
    <cellStyle name="Salida 4 3 2" xfId="8741"/>
    <cellStyle name="Salida 4 3 2 2" xfId="8742"/>
    <cellStyle name="Salida 4 4" xfId="8743"/>
    <cellStyle name="Salida 4 4 2" xfId="8744"/>
    <cellStyle name="Salida 4 4 2 2" xfId="8745"/>
    <cellStyle name="Salida 4 5" xfId="8746"/>
    <cellStyle name="Salida 4 5 2" xfId="8747"/>
    <cellStyle name="Salida 4 5 2 2" xfId="8748"/>
    <cellStyle name="Salida 4 6" xfId="8749"/>
    <cellStyle name="Salida 4 6 2" xfId="8750"/>
    <cellStyle name="Salida 4 6 2 2" xfId="8751"/>
    <cellStyle name="Salida 4 7" xfId="8752"/>
    <cellStyle name="Salida 4 7 2" xfId="8753"/>
    <cellStyle name="Salida 4 7 2 2" xfId="8754"/>
    <cellStyle name="Salida 4 8" xfId="8755"/>
    <cellStyle name="Salida 4 8 2" xfId="8756"/>
    <cellStyle name="Salida 4 8 2 2" xfId="8757"/>
    <cellStyle name="Salida 4 9" xfId="8758"/>
    <cellStyle name="Salida 4 9 2" xfId="8759"/>
    <cellStyle name="Salida 4 9 2 2" xfId="8760"/>
    <cellStyle name="Salida 5" xfId="8761"/>
    <cellStyle name="Salida 5 10" xfId="8762"/>
    <cellStyle name="Salida 5 10 2" xfId="8763"/>
    <cellStyle name="Salida 5 10 2 2" xfId="8764"/>
    <cellStyle name="Salida 5 11" xfId="8765"/>
    <cellStyle name="Salida 5 11 2" xfId="8766"/>
    <cellStyle name="Salida 5 11 2 2" xfId="8767"/>
    <cellStyle name="Salida 5 12" xfId="8768"/>
    <cellStyle name="Salida 5 12 2" xfId="8769"/>
    <cellStyle name="Salida 5 12 2 2" xfId="8770"/>
    <cellStyle name="Salida 5 13" xfId="8771"/>
    <cellStyle name="Salida 5 13 2" xfId="8772"/>
    <cellStyle name="Salida 5 13 2 2" xfId="8773"/>
    <cellStyle name="Salida 5 14" xfId="8774"/>
    <cellStyle name="Salida 5 14 2" xfId="8775"/>
    <cellStyle name="Salida 5 14 2 2" xfId="8776"/>
    <cellStyle name="Salida 5 15" xfId="8777"/>
    <cellStyle name="Salida 5 15 2" xfId="8778"/>
    <cellStyle name="Salida 5 2" xfId="8779"/>
    <cellStyle name="Salida 5 2 2" xfId="8780"/>
    <cellStyle name="Salida 5 2 2 2" xfId="8781"/>
    <cellStyle name="Salida 5 3" xfId="8782"/>
    <cellStyle name="Salida 5 3 2" xfId="8783"/>
    <cellStyle name="Salida 5 3 2 2" xfId="8784"/>
    <cellStyle name="Salida 5 4" xfId="8785"/>
    <cellStyle name="Salida 5 4 2" xfId="8786"/>
    <cellStyle name="Salida 5 4 2 2" xfId="8787"/>
    <cellStyle name="Salida 5 5" xfId="8788"/>
    <cellStyle name="Salida 5 5 2" xfId="8789"/>
    <cellStyle name="Salida 5 5 2 2" xfId="8790"/>
    <cellStyle name="Salida 5 6" xfId="8791"/>
    <cellStyle name="Salida 5 6 2" xfId="8792"/>
    <cellStyle name="Salida 5 6 2 2" xfId="8793"/>
    <cellStyle name="Salida 5 7" xfId="8794"/>
    <cellStyle name="Salida 5 7 2" xfId="8795"/>
    <cellStyle name="Salida 5 7 2 2" xfId="8796"/>
    <cellStyle name="Salida 5 8" xfId="8797"/>
    <cellStyle name="Salida 5 8 2" xfId="8798"/>
    <cellStyle name="Salida 5 8 2 2" xfId="8799"/>
    <cellStyle name="Salida 5 9" xfId="8800"/>
    <cellStyle name="Salida 5 9 2" xfId="8801"/>
    <cellStyle name="Salida 5 9 2 2" xfId="8802"/>
    <cellStyle name="Salida 6" xfId="8803"/>
    <cellStyle name="Salida 7" xfId="8804"/>
    <cellStyle name="Satisfaisant" xfId="8805"/>
    <cellStyle name="SectionHeaderNormal" xfId="8806"/>
    <cellStyle name="Separador de milhares [0]_pldt" xfId="8807"/>
    <cellStyle name="Separador de milhares_pldt" xfId="8808"/>
    <cellStyle name="Smart Subtitle 1" xfId="8809"/>
    <cellStyle name="Smart Subtitle 2" xfId="8810"/>
    <cellStyle name="Smart Subtotal 2" xfId="8811"/>
    <cellStyle name="Smart Title" xfId="8812"/>
    <cellStyle name="Smart Total 2" xfId="8813"/>
    <cellStyle name="SOMBRA" xfId="8814"/>
    <cellStyle name="Sortie" xfId="8815"/>
    <cellStyle name="Style 1" xfId="8816"/>
    <cellStyle name="STYLE1" xfId="8817"/>
    <cellStyle name="SubScript" xfId="8818"/>
    <cellStyle name="SuperScript" xfId="8819"/>
    <cellStyle name="TextBold" xfId="8820"/>
    <cellStyle name="Texte explicatif" xfId="8821"/>
    <cellStyle name="TextItalic" xfId="8822"/>
    <cellStyle name="TextNormal" xfId="8823"/>
    <cellStyle name="Texto de advertencia 2" xfId="8824"/>
    <cellStyle name="Texto de advertencia 2 10" xfId="8825"/>
    <cellStyle name="Texto de advertencia 2 11" xfId="8826"/>
    <cellStyle name="Texto de advertencia 2 12" xfId="8827"/>
    <cellStyle name="Texto de advertencia 2 13" xfId="8828"/>
    <cellStyle name="Texto de advertencia 2 14" xfId="8829"/>
    <cellStyle name="Texto de advertencia 2 2" xfId="8830"/>
    <cellStyle name="Texto de advertencia 2 3" xfId="8831"/>
    <cellStyle name="Texto de advertencia 2 4" xfId="8832"/>
    <cellStyle name="Texto de advertencia 2 5" xfId="8833"/>
    <cellStyle name="Texto de advertencia 2 6" xfId="8834"/>
    <cellStyle name="Texto de advertencia 2 7" xfId="8835"/>
    <cellStyle name="Texto de advertencia 2 8" xfId="8836"/>
    <cellStyle name="Texto de advertencia 2 9" xfId="8837"/>
    <cellStyle name="Texto de advertencia 3" xfId="8838"/>
    <cellStyle name="Texto de advertencia 3 10" xfId="8839"/>
    <cellStyle name="Texto de advertencia 3 11" xfId="8840"/>
    <cellStyle name="Texto de advertencia 3 12" xfId="8841"/>
    <cellStyle name="Texto de advertencia 3 13" xfId="8842"/>
    <cellStyle name="Texto de advertencia 3 14" xfId="8843"/>
    <cellStyle name="Texto de advertencia 3 2" xfId="8844"/>
    <cellStyle name="Texto de advertencia 3 3" xfId="8845"/>
    <cellStyle name="Texto de advertencia 3 4" xfId="8846"/>
    <cellStyle name="Texto de advertencia 3 5" xfId="8847"/>
    <cellStyle name="Texto de advertencia 3 6" xfId="8848"/>
    <cellStyle name="Texto de advertencia 3 7" xfId="8849"/>
    <cellStyle name="Texto de advertencia 3 8" xfId="8850"/>
    <cellStyle name="Texto de advertencia 3 9" xfId="8851"/>
    <cellStyle name="Texto de advertencia 4" xfId="8852"/>
    <cellStyle name="Texto de advertencia 4 10" xfId="8853"/>
    <cellStyle name="Texto de advertencia 4 11" xfId="8854"/>
    <cellStyle name="Texto de advertencia 4 12" xfId="8855"/>
    <cellStyle name="Texto de advertencia 4 13" xfId="8856"/>
    <cellStyle name="Texto de advertencia 4 14" xfId="8857"/>
    <cellStyle name="Texto de advertencia 4 2" xfId="8858"/>
    <cellStyle name="Texto de advertencia 4 3" xfId="8859"/>
    <cellStyle name="Texto de advertencia 4 4" xfId="8860"/>
    <cellStyle name="Texto de advertencia 4 5" xfId="8861"/>
    <cellStyle name="Texto de advertencia 4 6" xfId="8862"/>
    <cellStyle name="Texto de advertencia 4 7" xfId="8863"/>
    <cellStyle name="Texto de advertencia 4 8" xfId="8864"/>
    <cellStyle name="Texto de advertencia 4 9" xfId="8865"/>
    <cellStyle name="Texto de advertencia 5" xfId="8866"/>
    <cellStyle name="Texto de advertencia 5 10" xfId="8867"/>
    <cellStyle name="Texto de advertencia 5 11" xfId="8868"/>
    <cellStyle name="Texto de advertencia 5 12" xfId="8869"/>
    <cellStyle name="Texto de advertencia 5 13" xfId="8870"/>
    <cellStyle name="Texto de advertencia 5 14" xfId="8871"/>
    <cellStyle name="Texto de advertencia 5 2" xfId="8872"/>
    <cellStyle name="Texto de advertencia 5 3" xfId="8873"/>
    <cellStyle name="Texto de advertencia 5 4" xfId="8874"/>
    <cellStyle name="Texto de advertencia 5 5" xfId="8875"/>
    <cellStyle name="Texto de advertencia 5 6" xfId="8876"/>
    <cellStyle name="Texto de advertencia 5 7" xfId="8877"/>
    <cellStyle name="Texto de advertencia 5 8" xfId="8878"/>
    <cellStyle name="Texto de advertencia 5 9" xfId="8879"/>
    <cellStyle name="Texto de advertencia 6" xfId="8880"/>
    <cellStyle name="Texto de advertencia 7" xfId="8881"/>
    <cellStyle name="Texto explicativo 2" xfId="8882"/>
    <cellStyle name="Texto explicativo 2 10" xfId="8883"/>
    <cellStyle name="Texto explicativo 2 11" xfId="8884"/>
    <cellStyle name="Texto explicativo 2 12" xfId="8885"/>
    <cellStyle name="Texto explicativo 2 13" xfId="8886"/>
    <cellStyle name="Texto explicativo 2 14" xfId="8887"/>
    <cellStyle name="Texto explicativo 2 2" xfId="8888"/>
    <cellStyle name="Texto explicativo 2 3" xfId="8889"/>
    <cellStyle name="Texto explicativo 2 4" xfId="8890"/>
    <cellStyle name="Texto explicativo 2 5" xfId="8891"/>
    <cellStyle name="Texto explicativo 2 6" xfId="8892"/>
    <cellStyle name="Texto explicativo 2 7" xfId="8893"/>
    <cellStyle name="Texto explicativo 2 8" xfId="8894"/>
    <cellStyle name="Texto explicativo 2 9" xfId="8895"/>
    <cellStyle name="Texto explicativo 3" xfId="8896"/>
    <cellStyle name="Texto explicativo 3 10" xfId="8897"/>
    <cellStyle name="Texto explicativo 3 11" xfId="8898"/>
    <cellStyle name="Texto explicativo 3 12" xfId="8899"/>
    <cellStyle name="Texto explicativo 3 13" xfId="8900"/>
    <cellStyle name="Texto explicativo 3 14" xfId="8901"/>
    <cellStyle name="Texto explicativo 3 2" xfId="8902"/>
    <cellStyle name="Texto explicativo 3 3" xfId="8903"/>
    <cellStyle name="Texto explicativo 3 4" xfId="8904"/>
    <cellStyle name="Texto explicativo 3 5" xfId="8905"/>
    <cellStyle name="Texto explicativo 3 6" xfId="8906"/>
    <cellStyle name="Texto explicativo 3 7" xfId="8907"/>
    <cellStyle name="Texto explicativo 3 8" xfId="8908"/>
    <cellStyle name="Texto explicativo 3 9" xfId="8909"/>
    <cellStyle name="Texto explicativo 4" xfId="8910"/>
    <cellStyle name="Texto explicativo 4 10" xfId="8911"/>
    <cellStyle name="Texto explicativo 4 11" xfId="8912"/>
    <cellStyle name="Texto explicativo 4 12" xfId="8913"/>
    <cellStyle name="Texto explicativo 4 13" xfId="8914"/>
    <cellStyle name="Texto explicativo 4 14" xfId="8915"/>
    <cellStyle name="Texto explicativo 4 2" xfId="8916"/>
    <cellStyle name="Texto explicativo 4 3" xfId="8917"/>
    <cellStyle name="Texto explicativo 4 4" xfId="8918"/>
    <cellStyle name="Texto explicativo 4 5" xfId="8919"/>
    <cellStyle name="Texto explicativo 4 6" xfId="8920"/>
    <cellStyle name="Texto explicativo 4 7" xfId="8921"/>
    <cellStyle name="Texto explicativo 4 8" xfId="8922"/>
    <cellStyle name="Texto explicativo 4 9" xfId="8923"/>
    <cellStyle name="Texto explicativo 5" xfId="8924"/>
    <cellStyle name="Texto explicativo 5 10" xfId="8925"/>
    <cellStyle name="Texto explicativo 5 11" xfId="8926"/>
    <cellStyle name="Texto explicativo 5 12" xfId="8927"/>
    <cellStyle name="Texto explicativo 5 13" xfId="8928"/>
    <cellStyle name="Texto explicativo 5 14" xfId="8929"/>
    <cellStyle name="Texto explicativo 5 2" xfId="8930"/>
    <cellStyle name="Texto explicativo 5 3" xfId="8931"/>
    <cellStyle name="Texto explicativo 5 4" xfId="8932"/>
    <cellStyle name="Texto explicativo 5 5" xfId="8933"/>
    <cellStyle name="Texto explicativo 5 6" xfId="8934"/>
    <cellStyle name="Texto explicativo 5 7" xfId="8935"/>
    <cellStyle name="Texto explicativo 5 8" xfId="8936"/>
    <cellStyle name="Texto explicativo 5 9" xfId="8937"/>
    <cellStyle name="Texto explicativo 6" xfId="8938"/>
    <cellStyle name="Texto explicativo 7" xfId="8939"/>
    <cellStyle name="Title" xfId="8940"/>
    <cellStyle name="Title 2" xfId="8941"/>
    <cellStyle name="Title 2 2" xfId="8942"/>
    <cellStyle name="Title 3" xfId="8943"/>
    <cellStyle name="Title 4" xfId="8944"/>
    <cellStyle name="Title 5" xfId="8945"/>
    <cellStyle name="Title 6" xfId="8946"/>
    <cellStyle name="TitleNormal" xfId="8947"/>
    <cellStyle name="Titre" xfId="8948"/>
    <cellStyle name="Titre 1" xfId="8949"/>
    <cellStyle name="Titre 2" xfId="8950"/>
    <cellStyle name="Titre 3" xfId="8951"/>
    <cellStyle name="Titre 4" xfId="8952"/>
    <cellStyle name="Título 1 2" xfId="8953"/>
    <cellStyle name="Título 1 2 10" xfId="8954"/>
    <cellStyle name="Título 1 2 11" xfId="8955"/>
    <cellStyle name="Título 1 2 12" xfId="8956"/>
    <cellStyle name="Título 1 2 13" xfId="8957"/>
    <cellStyle name="Título 1 2 14" xfId="8958"/>
    <cellStyle name="Título 1 2 2" xfId="8959"/>
    <cellStyle name="Título 1 2 3" xfId="8960"/>
    <cellStyle name="Título 1 2 4" xfId="8961"/>
    <cellStyle name="Título 1 2 5" xfId="8962"/>
    <cellStyle name="Título 1 2 6" xfId="8963"/>
    <cellStyle name="Título 1 2 7" xfId="8964"/>
    <cellStyle name="Título 1 2 8" xfId="8965"/>
    <cellStyle name="Título 1 2 9" xfId="8966"/>
    <cellStyle name="Título 1 3" xfId="8967"/>
    <cellStyle name="Título 1 3 10" xfId="8968"/>
    <cellStyle name="Título 1 3 11" xfId="8969"/>
    <cellStyle name="Título 1 3 12" xfId="8970"/>
    <cellStyle name="Título 1 3 13" xfId="8971"/>
    <cellStyle name="Título 1 3 14" xfId="8972"/>
    <cellStyle name="Título 1 3 2" xfId="8973"/>
    <cellStyle name="Título 1 3 3" xfId="8974"/>
    <cellStyle name="Título 1 3 4" xfId="8975"/>
    <cellStyle name="Título 1 3 5" xfId="8976"/>
    <cellStyle name="Título 1 3 6" xfId="8977"/>
    <cellStyle name="Título 1 3 7" xfId="8978"/>
    <cellStyle name="Título 1 3 8" xfId="8979"/>
    <cellStyle name="Título 1 3 9" xfId="8980"/>
    <cellStyle name="Título 1 4" xfId="8981"/>
    <cellStyle name="Título 1 4 10" xfId="8982"/>
    <cellStyle name="Título 1 4 11" xfId="8983"/>
    <cellStyle name="Título 1 4 12" xfId="8984"/>
    <cellStyle name="Título 1 4 13" xfId="8985"/>
    <cellStyle name="Título 1 4 14" xfId="8986"/>
    <cellStyle name="Título 1 4 2" xfId="8987"/>
    <cellStyle name="Título 1 4 3" xfId="8988"/>
    <cellStyle name="Título 1 4 4" xfId="8989"/>
    <cellStyle name="Título 1 4 5" xfId="8990"/>
    <cellStyle name="Título 1 4 6" xfId="8991"/>
    <cellStyle name="Título 1 4 7" xfId="8992"/>
    <cellStyle name="Título 1 4 8" xfId="8993"/>
    <cellStyle name="Título 1 4 9" xfId="8994"/>
    <cellStyle name="Título 1 5" xfId="8995"/>
    <cellStyle name="Título 1 5 10" xfId="8996"/>
    <cellStyle name="Título 1 5 11" xfId="8997"/>
    <cellStyle name="Título 1 5 12" xfId="8998"/>
    <cellStyle name="Título 1 5 13" xfId="8999"/>
    <cellStyle name="Título 1 5 14" xfId="9000"/>
    <cellStyle name="Título 1 5 2" xfId="9001"/>
    <cellStyle name="Título 1 5 3" xfId="9002"/>
    <cellStyle name="Título 1 5 4" xfId="9003"/>
    <cellStyle name="Título 1 5 5" xfId="9004"/>
    <cellStyle name="Título 1 5 6" xfId="9005"/>
    <cellStyle name="Título 1 5 7" xfId="9006"/>
    <cellStyle name="Título 1 5 8" xfId="9007"/>
    <cellStyle name="Título 1 5 9" xfId="9008"/>
    <cellStyle name="Título 1 6" xfId="9009"/>
    <cellStyle name="Título 1 7" xfId="9010"/>
    <cellStyle name="Título 2 2" xfId="9011"/>
    <cellStyle name="Título 2 2 10" xfId="9012"/>
    <cellStyle name="Título 2 2 11" xfId="9013"/>
    <cellStyle name="Título 2 2 12" xfId="9014"/>
    <cellStyle name="Título 2 2 13" xfId="9015"/>
    <cellStyle name="Título 2 2 14" xfId="9016"/>
    <cellStyle name="Título 2 2 2" xfId="9017"/>
    <cellStyle name="Título 2 2 3" xfId="9018"/>
    <cellStyle name="Título 2 2 4" xfId="9019"/>
    <cellStyle name="Título 2 2 5" xfId="9020"/>
    <cellStyle name="Título 2 2 6" xfId="9021"/>
    <cellStyle name="Título 2 2 7" xfId="9022"/>
    <cellStyle name="Título 2 2 8" xfId="9023"/>
    <cellStyle name="Título 2 2 9" xfId="9024"/>
    <cellStyle name="Título 2 3" xfId="9025"/>
    <cellStyle name="Título 2 3 10" xfId="9026"/>
    <cellStyle name="Título 2 3 11" xfId="9027"/>
    <cellStyle name="Título 2 3 12" xfId="9028"/>
    <cellStyle name="Título 2 3 13" xfId="9029"/>
    <cellStyle name="Título 2 3 14" xfId="9030"/>
    <cellStyle name="Título 2 3 2" xfId="9031"/>
    <cellStyle name="Título 2 3 3" xfId="9032"/>
    <cellStyle name="Título 2 3 4" xfId="9033"/>
    <cellStyle name="Título 2 3 5" xfId="9034"/>
    <cellStyle name="Título 2 3 6" xfId="9035"/>
    <cellStyle name="Título 2 3 7" xfId="9036"/>
    <cellStyle name="Título 2 3 8" xfId="9037"/>
    <cellStyle name="Título 2 3 9" xfId="9038"/>
    <cellStyle name="Título 2 4" xfId="9039"/>
    <cellStyle name="Título 2 4 10" xfId="9040"/>
    <cellStyle name="Título 2 4 11" xfId="9041"/>
    <cellStyle name="Título 2 4 12" xfId="9042"/>
    <cellStyle name="Título 2 4 13" xfId="9043"/>
    <cellStyle name="Título 2 4 14" xfId="9044"/>
    <cellStyle name="Título 2 4 2" xfId="9045"/>
    <cellStyle name="Título 2 4 3" xfId="9046"/>
    <cellStyle name="Título 2 4 4" xfId="9047"/>
    <cellStyle name="Título 2 4 5" xfId="9048"/>
    <cellStyle name="Título 2 4 6" xfId="9049"/>
    <cellStyle name="Título 2 4 7" xfId="9050"/>
    <cellStyle name="Título 2 4 8" xfId="9051"/>
    <cellStyle name="Título 2 4 9" xfId="9052"/>
    <cellStyle name="Título 2 5" xfId="9053"/>
    <cellStyle name="Título 2 5 10" xfId="9054"/>
    <cellStyle name="Título 2 5 11" xfId="9055"/>
    <cellStyle name="Título 2 5 12" xfId="9056"/>
    <cellStyle name="Título 2 5 13" xfId="9057"/>
    <cellStyle name="Título 2 5 14" xfId="9058"/>
    <cellStyle name="Título 2 5 2" xfId="9059"/>
    <cellStyle name="Título 2 5 3" xfId="9060"/>
    <cellStyle name="Título 2 5 4" xfId="9061"/>
    <cellStyle name="Título 2 5 5" xfId="9062"/>
    <cellStyle name="Título 2 5 6" xfId="9063"/>
    <cellStyle name="Título 2 5 7" xfId="9064"/>
    <cellStyle name="Título 2 5 8" xfId="9065"/>
    <cellStyle name="Título 2 5 9" xfId="9066"/>
    <cellStyle name="Título 2 6" xfId="9067"/>
    <cellStyle name="Título 2 7" xfId="9068"/>
    <cellStyle name="Título 3 2" xfId="9069"/>
    <cellStyle name="Título 3 2 10" xfId="9070"/>
    <cellStyle name="Título 3 2 11" xfId="9071"/>
    <cellStyle name="Título 3 2 12" xfId="9072"/>
    <cellStyle name="Título 3 2 13" xfId="9073"/>
    <cellStyle name="Título 3 2 14" xfId="9074"/>
    <cellStyle name="Título 3 2 2" xfId="9075"/>
    <cellStyle name="Título 3 2 3" xfId="9076"/>
    <cellStyle name="Título 3 2 4" xfId="9077"/>
    <cellStyle name="Título 3 2 5" xfId="9078"/>
    <cellStyle name="Título 3 2 6" xfId="9079"/>
    <cellStyle name="Título 3 2 7" xfId="9080"/>
    <cellStyle name="Título 3 2 8" xfId="9081"/>
    <cellStyle name="Título 3 2 9" xfId="9082"/>
    <cellStyle name="Título 3 3" xfId="9083"/>
    <cellStyle name="Título 3 3 10" xfId="9084"/>
    <cellStyle name="Título 3 3 11" xfId="9085"/>
    <cellStyle name="Título 3 3 12" xfId="9086"/>
    <cellStyle name="Título 3 3 13" xfId="9087"/>
    <cellStyle name="Título 3 3 14" xfId="9088"/>
    <cellStyle name="Título 3 3 2" xfId="9089"/>
    <cellStyle name="Título 3 3 3" xfId="9090"/>
    <cellStyle name="Título 3 3 4" xfId="9091"/>
    <cellStyle name="Título 3 3 5" xfId="9092"/>
    <cellStyle name="Título 3 3 6" xfId="9093"/>
    <cellStyle name="Título 3 3 7" xfId="9094"/>
    <cellStyle name="Título 3 3 8" xfId="9095"/>
    <cellStyle name="Título 3 3 9" xfId="9096"/>
    <cellStyle name="Título 3 4" xfId="9097"/>
    <cellStyle name="Título 3 4 10" xfId="9098"/>
    <cellStyle name="Título 3 4 11" xfId="9099"/>
    <cellStyle name="Título 3 4 12" xfId="9100"/>
    <cellStyle name="Título 3 4 13" xfId="9101"/>
    <cellStyle name="Título 3 4 14" xfId="9102"/>
    <cellStyle name="Título 3 4 2" xfId="9103"/>
    <cellStyle name="Título 3 4 3" xfId="9104"/>
    <cellStyle name="Título 3 4 4" xfId="9105"/>
    <cellStyle name="Título 3 4 5" xfId="9106"/>
    <cellStyle name="Título 3 4 6" xfId="9107"/>
    <cellStyle name="Título 3 4 7" xfId="9108"/>
    <cellStyle name="Título 3 4 8" xfId="9109"/>
    <cellStyle name="Título 3 4 9" xfId="9110"/>
    <cellStyle name="Título 3 5" xfId="9111"/>
    <cellStyle name="Título 3 5 10" xfId="9112"/>
    <cellStyle name="Título 3 5 11" xfId="9113"/>
    <cellStyle name="Título 3 5 12" xfId="9114"/>
    <cellStyle name="Título 3 5 13" xfId="9115"/>
    <cellStyle name="Título 3 5 14" xfId="9116"/>
    <cellStyle name="Título 3 5 2" xfId="9117"/>
    <cellStyle name="Título 3 5 3" xfId="9118"/>
    <cellStyle name="Título 3 5 4" xfId="9119"/>
    <cellStyle name="Título 3 5 5" xfId="9120"/>
    <cellStyle name="Título 3 5 6" xfId="9121"/>
    <cellStyle name="Título 3 5 7" xfId="9122"/>
    <cellStyle name="Título 3 5 8" xfId="9123"/>
    <cellStyle name="Título 3 5 9" xfId="9124"/>
    <cellStyle name="Título 3 6" xfId="9125"/>
    <cellStyle name="Título 3 7" xfId="9126"/>
    <cellStyle name="Título 4" xfId="9127"/>
    <cellStyle name="Título 4 10" xfId="9128"/>
    <cellStyle name="Título 4 11" xfId="9129"/>
    <cellStyle name="Título 4 12" xfId="9130"/>
    <cellStyle name="Título 4 13" xfId="9131"/>
    <cellStyle name="Título 4 14" xfId="9132"/>
    <cellStyle name="Título 4 2" xfId="9133"/>
    <cellStyle name="Título 4 3" xfId="9134"/>
    <cellStyle name="Título 4 4" xfId="9135"/>
    <cellStyle name="Título 4 5" xfId="9136"/>
    <cellStyle name="Título 4 6" xfId="9137"/>
    <cellStyle name="Título 4 7" xfId="9138"/>
    <cellStyle name="Título 4 8" xfId="9139"/>
    <cellStyle name="Título 4 9" xfId="9140"/>
    <cellStyle name="Título 5" xfId="9141"/>
    <cellStyle name="Título 5 10" xfId="9142"/>
    <cellStyle name="Título 5 11" xfId="9143"/>
    <cellStyle name="Título 5 12" xfId="9144"/>
    <cellStyle name="Título 5 13" xfId="9145"/>
    <cellStyle name="Título 5 14" xfId="9146"/>
    <cellStyle name="Título 5 2" xfId="9147"/>
    <cellStyle name="Título 5 3" xfId="9148"/>
    <cellStyle name="Título 5 4" xfId="9149"/>
    <cellStyle name="Título 5 5" xfId="9150"/>
    <cellStyle name="Título 5 6" xfId="9151"/>
    <cellStyle name="Título 5 7" xfId="9152"/>
    <cellStyle name="Título 5 8" xfId="9153"/>
    <cellStyle name="Título 5 9" xfId="9154"/>
    <cellStyle name="Título 6" xfId="9155"/>
    <cellStyle name="Título 6 10" xfId="9156"/>
    <cellStyle name="Título 6 11" xfId="9157"/>
    <cellStyle name="Título 6 12" xfId="9158"/>
    <cellStyle name="Título 6 13" xfId="9159"/>
    <cellStyle name="Título 6 14" xfId="9160"/>
    <cellStyle name="Título 6 2" xfId="9161"/>
    <cellStyle name="Título 6 3" xfId="9162"/>
    <cellStyle name="Título 6 4" xfId="9163"/>
    <cellStyle name="Título 6 5" xfId="9164"/>
    <cellStyle name="Título 6 6" xfId="9165"/>
    <cellStyle name="Título 6 7" xfId="9166"/>
    <cellStyle name="Título 6 8" xfId="9167"/>
    <cellStyle name="Título 6 9" xfId="9168"/>
    <cellStyle name="Título 7" xfId="9169"/>
    <cellStyle name="Título 7 10" xfId="9170"/>
    <cellStyle name="Título 7 11" xfId="9171"/>
    <cellStyle name="Título 7 12" xfId="9172"/>
    <cellStyle name="Título 7 13" xfId="9173"/>
    <cellStyle name="Título 7 14" xfId="9174"/>
    <cellStyle name="Título 7 2" xfId="9175"/>
    <cellStyle name="Título 7 3" xfId="9176"/>
    <cellStyle name="Título 7 4" xfId="9177"/>
    <cellStyle name="Título 7 5" xfId="9178"/>
    <cellStyle name="Título 7 6" xfId="9179"/>
    <cellStyle name="Título 7 7" xfId="9180"/>
    <cellStyle name="Título 7 8" xfId="9181"/>
    <cellStyle name="Título 7 9" xfId="9182"/>
    <cellStyle name="Título 8" xfId="9183"/>
    <cellStyle name="Título 9" xfId="9184"/>
    <cellStyle name="Total 2" xfId="9185"/>
    <cellStyle name="Total 2 10" xfId="9186"/>
    <cellStyle name="Total 2 10 2" xfId="9187"/>
    <cellStyle name="Total 2 10 2 2" xfId="9188"/>
    <cellStyle name="Total 2 11" xfId="9189"/>
    <cellStyle name="Total 2 11 2" xfId="9190"/>
    <cellStyle name="Total 2 11 2 2" xfId="9191"/>
    <cellStyle name="Total 2 12" xfId="9192"/>
    <cellStyle name="Total 2 12 2" xfId="9193"/>
    <cellStyle name="Total 2 12 2 2" xfId="9194"/>
    <cellStyle name="Total 2 13" xfId="9195"/>
    <cellStyle name="Total 2 13 2" xfId="9196"/>
    <cellStyle name="Total 2 13 2 2" xfId="9197"/>
    <cellStyle name="Total 2 14" xfId="9198"/>
    <cellStyle name="Total 2 14 2" xfId="9199"/>
    <cellStyle name="Total 2 14 2 2" xfId="9200"/>
    <cellStyle name="Total 2 15" xfId="9201"/>
    <cellStyle name="Total 2 15 2" xfId="9202"/>
    <cellStyle name="Total 2 16" xfId="9203"/>
    <cellStyle name="Total 2 17" xfId="9204"/>
    <cellStyle name="Total 2 17 2" xfId="9205"/>
    <cellStyle name="Total 2 18" xfId="9206"/>
    <cellStyle name="Total 2 19" xfId="9207"/>
    <cellStyle name="Total 2 2" xfId="9208"/>
    <cellStyle name="Total 2 2 2" xfId="9209"/>
    <cellStyle name="Total 2 2 2 2" xfId="9210"/>
    <cellStyle name="Total 2 3" xfId="9211"/>
    <cellStyle name="Total 2 3 2" xfId="9212"/>
    <cellStyle name="Total 2 3 2 2" xfId="9213"/>
    <cellStyle name="Total 2 4" xfId="9214"/>
    <cellStyle name="Total 2 4 2" xfId="9215"/>
    <cellStyle name="Total 2 4 2 2" xfId="9216"/>
    <cellStyle name="Total 2 5" xfId="9217"/>
    <cellStyle name="Total 2 5 2" xfId="9218"/>
    <cellStyle name="Total 2 5 2 2" xfId="9219"/>
    <cellStyle name="Total 2 6" xfId="9220"/>
    <cellStyle name="Total 2 6 2" xfId="9221"/>
    <cellStyle name="Total 2 6 2 2" xfId="9222"/>
    <cellStyle name="Total 2 7" xfId="9223"/>
    <cellStyle name="Total 2 7 2" xfId="9224"/>
    <cellStyle name="Total 2 7 2 2" xfId="9225"/>
    <cellStyle name="Total 2 8" xfId="9226"/>
    <cellStyle name="Total 2 8 2" xfId="9227"/>
    <cellStyle name="Total 2 8 2 2" xfId="9228"/>
    <cellStyle name="Total 2 9" xfId="9229"/>
    <cellStyle name="Total 2 9 2" xfId="9230"/>
    <cellStyle name="Total 2 9 2 2" xfId="9231"/>
    <cellStyle name="Total 3" xfId="9232"/>
    <cellStyle name="Total 3 10" xfId="9233"/>
    <cellStyle name="Total 3 10 2" xfId="9234"/>
    <cellStyle name="Total 3 10 2 2" xfId="9235"/>
    <cellStyle name="Total 3 11" xfId="9236"/>
    <cellStyle name="Total 3 11 2" xfId="9237"/>
    <cellStyle name="Total 3 11 2 2" xfId="9238"/>
    <cellStyle name="Total 3 12" xfId="9239"/>
    <cellStyle name="Total 3 12 2" xfId="9240"/>
    <cellStyle name="Total 3 12 2 2" xfId="9241"/>
    <cellStyle name="Total 3 13" xfId="9242"/>
    <cellStyle name="Total 3 13 2" xfId="9243"/>
    <cellStyle name="Total 3 13 2 2" xfId="9244"/>
    <cellStyle name="Total 3 14" xfId="9245"/>
    <cellStyle name="Total 3 14 2" xfId="9246"/>
    <cellStyle name="Total 3 14 2 2" xfId="9247"/>
    <cellStyle name="Total 3 15" xfId="9248"/>
    <cellStyle name="Total 3 15 2" xfId="9249"/>
    <cellStyle name="Total 3 16" xfId="9250"/>
    <cellStyle name="Total 3 2" xfId="9251"/>
    <cellStyle name="Total 3 2 2" xfId="9252"/>
    <cellStyle name="Total 3 2 2 2" xfId="9253"/>
    <cellStyle name="Total 3 3" xfId="9254"/>
    <cellStyle name="Total 3 3 2" xfId="9255"/>
    <cellStyle name="Total 3 3 2 2" xfId="9256"/>
    <cellStyle name="Total 3 4" xfId="9257"/>
    <cellStyle name="Total 3 4 2" xfId="9258"/>
    <cellStyle name="Total 3 4 2 2" xfId="9259"/>
    <cellStyle name="Total 3 5" xfId="9260"/>
    <cellStyle name="Total 3 5 2" xfId="9261"/>
    <cellStyle name="Total 3 5 2 2" xfId="9262"/>
    <cellStyle name="Total 3 6" xfId="9263"/>
    <cellStyle name="Total 3 6 2" xfId="9264"/>
    <cellStyle name="Total 3 6 2 2" xfId="9265"/>
    <cellStyle name="Total 3 7" xfId="9266"/>
    <cellStyle name="Total 3 7 2" xfId="9267"/>
    <cellStyle name="Total 3 7 2 2" xfId="9268"/>
    <cellStyle name="Total 3 8" xfId="9269"/>
    <cellStyle name="Total 3 8 2" xfId="9270"/>
    <cellStyle name="Total 3 8 2 2" xfId="9271"/>
    <cellStyle name="Total 3 9" xfId="9272"/>
    <cellStyle name="Total 3 9 2" xfId="9273"/>
    <cellStyle name="Total 3 9 2 2" xfId="9274"/>
    <cellStyle name="Total 4" xfId="9275"/>
    <cellStyle name="Total 4 10" xfId="9276"/>
    <cellStyle name="Total 4 10 2" xfId="9277"/>
    <cellStyle name="Total 4 10 2 2" xfId="9278"/>
    <cellStyle name="Total 4 11" xfId="9279"/>
    <cellStyle name="Total 4 11 2" xfId="9280"/>
    <cellStyle name="Total 4 11 2 2" xfId="9281"/>
    <cellStyle name="Total 4 12" xfId="9282"/>
    <cellStyle name="Total 4 12 2" xfId="9283"/>
    <cellStyle name="Total 4 12 2 2" xfId="9284"/>
    <cellStyle name="Total 4 13" xfId="9285"/>
    <cellStyle name="Total 4 13 2" xfId="9286"/>
    <cellStyle name="Total 4 13 2 2" xfId="9287"/>
    <cellStyle name="Total 4 14" xfId="9288"/>
    <cellStyle name="Total 4 14 2" xfId="9289"/>
    <cellStyle name="Total 4 14 2 2" xfId="9290"/>
    <cellStyle name="Total 4 15" xfId="9291"/>
    <cellStyle name="Total 4 15 2" xfId="9292"/>
    <cellStyle name="Total 4 16" xfId="9293"/>
    <cellStyle name="Total 4 2" xfId="9294"/>
    <cellStyle name="Total 4 2 2" xfId="9295"/>
    <cellStyle name="Total 4 2 2 2" xfId="9296"/>
    <cellStyle name="Total 4 3" xfId="9297"/>
    <cellStyle name="Total 4 3 2" xfId="9298"/>
    <cellStyle name="Total 4 3 2 2" xfId="9299"/>
    <cellStyle name="Total 4 4" xfId="9300"/>
    <cellStyle name="Total 4 4 2" xfId="9301"/>
    <cellStyle name="Total 4 4 2 2" xfId="9302"/>
    <cellStyle name="Total 4 5" xfId="9303"/>
    <cellStyle name="Total 4 5 2" xfId="9304"/>
    <cellStyle name="Total 4 5 2 2" xfId="9305"/>
    <cellStyle name="Total 4 6" xfId="9306"/>
    <cellStyle name="Total 4 6 2" xfId="9307"/>
    <cellStyle name="Total 4 6 2 2" xfId="9308"/>
    <cellStyle name="Total 4 7" xfId="9309"/>
    <cellStyle name="Total 4 7 2" xfId="9310"/>
    <cellStyle name="Total 4 7 2 2" xfId="9311"/>
    <cellStyle name="Total 4 8" xfId="9312"/>
    <cellStyle name="Total 4 8 2" xfId="9313"/>
    <cellStyle name="Total 4 8 2 2" xfId="9314"/>
    <cellStyle name="Total 4 9" xfId="9315"/>
    <cellStyle name="Total 4 9 2" xfId="9316"/>
    <cellStyle name="Total 4 9 2 2" xfId="9317"/>
    <cellStyle name="Total 5" xfId="9318"/>
    <cellStyle name="Total 5 10" xfId="9319"/>
    <cellStyle name="Total 5 10 2" xfId="9320"/>
    <cellStyle name="Total 5 10 2 2" xfId="9321"/>
    <cellStyle name="Total 5 11" xfId="9322"/>
    <cellStyle name="Total 5 11 2" xfId="9323"/>
    <cellStyle name="Total 5 11 2 2" xfId="9324"/>
    <cellStyle name="Total 5 12" xfId="9325"/>
    <cellStyle name="Total 5 12 2" xfId="9326"/>
    <cellStyle name="Total 5 12 2 2" xfId="9327"/>
    <cellStyle name="Total 5 13" xfId="9328"/>
    <cellStyle name="Total 5 13 2" xfId="9329"/>
    <cellStyle name="Total 5 13 2 2" xfId="9330"/>
    <cellStyle name="Total 5 14" xfId="9331"/>
    <cellStyle name="Total 5 14 2" xfId="9332"/>
    <cellStyle name="Total 5 14 2 2" xfId="9333"/>
    <cellStyle name="Total 5 15" xfId="9334"/>
    <cellStyle name="Total 5 15 2" xfId="9335"/>
    <cellStyle name="Total 5 16" xfId="9336"/>
    <cellStyle name="Total 5 2" xfId="9337"/>
    <cellStyle name="Total 5 2 2" xfId="9338"/>
    <cellStyle name="Total 5 2 2 2" xfId="9339"/>
    <cellStyle name="Total 5 3" xfId="9340"/>
    <cellStyle name="Total 5 3 2" xfId="9341"/>
    <cellStyle name="Total 5 3 2 2" xfId="9342"/>
    <cellStyle name="Total 5 4" xfId="9343"/>
    <cellStyle name="Total 5 4 2" xfId="9344"/>
    <cellStyle name="Total 5 4 2 2" xfId="9345"/>
    <cellStyle name="Total 5 5" xfId="9346"/>
    <cellStyle name="Total 5 5 2" xfId="9347"/>
    <cellStyle name="Total 5 5 2 2" xfId="9348"/>
    <cellStyle name="Total 5 6" xfId="9349"/>
    <cellStyle name="Total 5 6 2" xfId="9350"/>
    <cellStyle name="Total 5 6 2 2" xfId="9351"/>
    <cellStyle name="Total 5 7" xfId="9352"/>
    <cellStyle name="Total 5 7 2" xfId="9353"/>
    <cellStyle name="Total 5 7 2 2" xfId="9354"/>
    <cellStyle name="Total 5 8" xfId="9355"/>
    <cellStyle name="Total 5 8 2" xfId="9356"/>
    <cellStyle name="Total 5 8 2 2" xfId="9357"/>
    <cellStyle name="Total 5 9" xfId="9358"/>
    <cellStyle name="Total 5 9 2" xfId="9359"/>
    <cellStyle name="Total 5 9 2 2" xfId="9360"/>
    <cellStyle name="Total 6" xfId="9361"/>
    <cellStyle name="Total 6 2" xfId="9362"/>
    <cellStyle name="Total 7" xfId="9363"/>
    <cellStyle name="Vérification" xfId="9364"/>
    <cellStyle name="Virgül [0]_08-01" xfId="9365"/>
    <cellStyle name="Virgül_08-01" xfId="9366"/>
    <cellStyle name="Währung" xfId="9367"/>
    <cellStyle name="Warning Text" xfId="9368"/>
    <cellStyle name="Warning Text 2" xfId="9369"/>
    <cellStyle name="Warning Text 3" xfId="9370"/>
    <cellStyle name="Warning Text 4" xfId="9371"/>
    <cellStyle name="Warning Text 5" xfId="9372"/>
    <cellStyle name="Warning Text 6" xfId="9373"/>
    <cellStyle name="Обычный_FOR_T_SD" xfId="9374"/>
    <cellStyle name="一般_trade1_std1_sc" xfId="9375"/>
  </cellStyles>
  <dxfs count="39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78442</xdr:colOff>
      <xdr:row>1</xdr:row>
      <xdr:rowOff>78441</xdr:rowOff>
    </xdr:from>
    <xdr:ext cx="6852761" cy="756209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8442" y="268941"/>
          <a:ext cx="6852761" cy="75620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</xdr:row>
      <xdr:rowOff>11205</xdr:rowOff>
    </xdr:from>
    <xdr:ext cx="2716707" cy="423639"/>
    <xdr:pic>
      <xdr:nvPicPr>
        <xdr:cNvPr id="3" name="2 Imagen" descr="logo-saam-03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392205"/>
          <a:ext cx="2716707" cy="423639"/>
        </a:xfrm>
        <a:prstGeom prst="rect">
          <a:avLst/>
        </a:prstGeom>
      </xdr:spPr>
    </xdr:pic>
    <xdr:clientData/>
  </xdr:oneCellAnchor>
  <xdr:twoCellAnchor>
    <xdr:from>
      <xdr:col>5</xdr:col>
      <xdr:colOff>616325</xdr:colOff>
      <xdr:row>2</xdr:row>
      <xdr:rowOff>33616</xdr:rowOff>
    </xdr:from>
    <xdr:to>
      <xdr:col>13</xdr:col>
      <xdr:colOff>927760</xdr:colOff>
      <xdr:row>4</xdr:row>
      <xdr:rowOff>148440</xdr:rowOff>
    </xdr:to>
    <xdr:sp macro="" textlink="">
      <xdr:nvSpPr>
        <xdr:cNvPr id="4" name="3 CuadroTexto"/>
        <xdr:cNvSpPr txBox="1"/>
      </xdr:nvSpPr>
      <xdr:spPr>
        <a:xfrm>
          <a:off x="3783078" y="417090"/>
          <a:ext cx="7857214" cy="5725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800"/>
            <a:t>Presentación</a:t>
          </a:r>
          <a:r>
            <a:rPr lang="es-CL" sz="1800" baseline="0"/>
            <a:t> de Resultados SMSAAM</a:t>
          </a:r>
          <a:endParaRPr lang="es-CL" sz="1800"/>
        </a:p>
      </xdr:txBody>
    </xdr:sp>
    <xdr:clientData/>
  </xdr:twoCellAnchor>
  <xdr:twoCellAnchor editAs="oneCell">
    <xdr:from>
      <xdr:col>1</xdr:col>
      <xdr:colOff>445325</xdr:colOff>
      <xdr:row>1</xdr:row>
      <xdr:rowOff>49480</xdr:rowOff>
    </xdr:from>
    <xdr:to>
      <xdr:col>4</xdr:col>
      <xdr:colOff>29689</xdr:colOff>
      <xdr:row>30</xdr:row>
      <xdr:rowOff>54515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8799" y="247402"/>
          <a:ext cx="1885208" cy="56334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/3Q2019/archivo%20trabajo%203Q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/2Q2019/ARCHIVO%202Q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 fin"/>
      <sheetName val="estimaciones"/>
      <sheetName val="NOTA6"/>
      <sheetName val="PRESENTACION"/>
      <sheetName val="Remolcadores"/>
      <sheetName val="Puertos"/>
      <sheetName val="Logistica"/>
      <sheetName val="Balance"/>
      <sheetName val="Hoja2"/>
      <sheetName val="flujo"/>
      <sheetName val="volumenes"/>
      <sheetName val="SST"/>
    </sheetNames>
    <sheetDataSet>
      <sheetData sheetId="0"/>
      <sheetData sheetId="1"/>
      <sheetData sheetId="2">
        <row r="10">
          <cell r="AR10">
            <v>-4688</v>
          </cell>
          <cell r="AS10">
            <v>-5086.1167724264997</v>
          </cell>
        </row>
        <row r="20">
          <cell r="AR20">
            <v>7549.486834066196</v>
          </cell>
          <cell r="AS20">
            <v>10198.441430904099</v>
          </cell>
        </row>
      </sheetData>
      <sheetData sheetId="3"/>
      <sheetData sheetId="4">
        <row r="10">
          <cell r="C10">
            <v>19180</v>
          </cell>
        </row>
        <row r="11">
          <cell r="C11">
            <v>50545.076719999997</v>
          </cell>
        </row>
        <row r="12">
          <cell r="C12">
            <v>-33184.89730950963</v>
          </cell>
        </row>
        <row r="16">
          <cell r="C16">
            <v>1889.1566385679998</v>
          </cell>
        </row>
        <row r="17">
          <cell r="C17">
            <v>7760.878565660365</v>
          </cell>
        </row>
        <row r="18">
          <cell r="C18">
            <v>2035.8367134966002</v>
          </cell>
        </row>
        <row r="27">
          <cell r="C27">
            <v>7446</v>
          </cell>
        </row>
        <row r="28">
          <cell r="C28">
            <v>35679.780852666401</v>
          </cell>
        </row>
        <row r="29">
          <cell r="C29">
            <v>-24261.471705357802</v>
          </cell>
        </row>
        <row r="30">
          <cell r="C30">
            <v>-4404.7118022829</v>
          </cell>
        </row>
      </sheetData>
      <sheetData sheetId="5">
        <row r="6">
          <cell r="C6">
            <v>11819.497439999999</v>
          </cell>
        </row>
        <row r="7">
          <cell r="C7">
            <v>24264.243030000001</v>
          </cell>
        </row>
        <row r="8">
          <cell r="C8">
            <v>12089.296390000001</v>
          </cell>
        </row>
        <row r="9">
          <cell r="C9">
            <v>4569.6659615881999</v>
          </cell>
        </row>
        <row r="10">
          <cell r="C10">
            <v>16085.710120000002</v>
          </cell>
        </row>
        <row r="11">
          <cell r="C11">
            <v>26257.833647693096</v>
          </cell>
        </row>
        <row r="12">
          <cell r="C12">
            <v>11657.994815724403</v>
          </cell>
        </row>
        <row r="13">
          <cell r="C13">
            <v>12402.961570000003</v>
          </cell>
        </row>
        <row r="14">
          <cell r="C14">
            <v>4507.1409999999996</v>
          </cell>
        </row>
        <row r="15">
          <cell r="C15">
            <v>973.71395326440017</v>
          </cell>
        </row>
        <row r="26">
          <cell r="C26">
            <v>69271.000350000017</v>
          </cell>
        </row>
        <row r="27">
          <cell r="C27">
            <v>-47016.272319596726</v>
          </cell>
        </row>
        <row r="31">
          <cell r="C31">
            <v>27367.052688880889</v>
          </cell>
        </row>
        <row r="33">
          <cell r="C33">
            <v>-1128.1137199999998</v>
          </cell>
        </row>
        <row r="36">
          <cell r="C36">
            <v>8222.8998892855889</v>
          </cell>
        </row>
        <row r="37">
          <cell r="C37">
            <v>1316.8395085043999</v>
          </cell>
        </row>
        <row r="44">
          <cell r="C44">
            <v>55799.644986681888</v>
          </cell>
        </row>
        <row r="45">
          <cell r="C45">
            <v>-51287.656668292999</v>
          </cell>
        </row>
        <row r="46">
          <cell r="C46">
            <v>-2978.1965832813994</v>
          </cell>
        </row>
        <row r="47">
          <cell r="C47">
            <v>1533.7917351075084</v>
          </cell>
        </row>
        <row r="48">
          <cell r="C48">
            <v>7923.8279617450989</v>
          </cell>
        </row>
        <row r="49">
          <cell r="C49">
            <v>9457.619696852591</v>
          </cell>
        </row>
      </sheetData>
      <sheetData sheetId="6">
        <row r="12">
          <cell r="C12">
            <v>12652.060219999999</v>
          </cell>
        </row>
        <row r="13">
          <cell r="C13">
            <v>-9991.9193699999996</v>
          </cell>
        </row>
        <row r="15">
          <cell r="C15">
            <v>1431.7489799999994</v>
          </cell>
        </row>
        <row r="16">
          <cell r="C16">
            <v>900.28398999999968</v>
          </cell>
        </row>
        <row r="17">
          <cell r="C17">
            <v>2332.0329699999993</v>
          </cell>
        </row>
        <row r="19">
          <cell r="C19">
            <v>1358.7077116999999</v>
          </cell>
        </row>
        <row r="22">
          <cell r="C22">
            <v>2153.6913916999993</v>
          </cell>
        </row>
        <row r="23">
          <cell r="C23">
            <v>0</v>
          </cell>
        </row>
        <row r="33">
          <cell r="C33">
            <v>21350.138056947704</v>
          </cell>
        </row>
        <row r="34">
          <cell r="C34">
            <v>-14798.632210119002</v>
          </cell>
        </row>
        <row r="35">
          <cell r="C35">
            <v>-1753.1553950531998</v>
          </cell>
        </row>
        <row r="37">
          <cell r="C37">
            <v>966.02104120000013</v>
          </cell>
        </row>
        <row r="38">
          <cell r="C38">
            <v>5764.3714929755006</v>
          </cell>
        </row>
      </sheetData>
      <sheetData sheetId="7"/>
      <sheetData sheetId="8"/>
      <sheetData sheetId="9"/>
      <sheetData sheetId="10">
        <row r="78">
          <cell r="B78">
            <v>408307</v>
          </cell>
        </row>
        <row r="79">
          <cell r="B79">
            <v>133766</v>
          </cell>
        </row>
        <row r="80">
          <cell r="B80">
            <v>12935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SAAM"/>
      <sheetName val="Descripción Negocios"/>
      <sheetName val="total"/>
      <sheetName val="estimaciones"/>
      <sheetName val="NOTA6"/>
      <sheetName val="SST"/>
      <sheetName val="PRESENTACION"/>
      <sheetName val="ind fin"/>
      <sheetName val="EERR"/>
      <sheetName val="flujo"/>
      <sheetName val="Balance"/>
      <sheetName val="Remolcadores"/>
      <sheetName val="Terminales Portuarios "/>
      <sheetName val="Logística"/>
      <sheetName val="CAPEX"/>
      <sheetName val="Corporativo"/>
      <sheetName val="Volúmenes Remolcadores"/>
      <sheetName val="Volúmenes Terminales Portuarios"/>
      <sheetName val="Volúmenes Logística"/>
      <sheetName val="Efectivo y Deuda Financie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5">
          <cell r="C65">
            <v>33318.918946796795</v>
          </cell>
        </row>
        <row r="66">
          <cell r="C66">
            <v>-22254.681255250398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" name="Tabla4" displayName="Tabla4" ref="B15:H27" headerRowCount="0" headerRowDxfId="38" dataDxfId="37" totalsRowDxfId="36">
  <tableColumns count="7">
    <tableColumn id="1" name="Columna1" totalsRowLabel="Total" headerRowDxfId="35" dataDxfId="34" totalsRowDxfId="33"/>
    <tableColumn id="2" name="Columna2" headerRowDxfId="32" dataDxfId="31" totalsRowDxfId="30"/>
    <tableColumn id="3" name="Columna3" headerRowDxfId="29" dataDxfId="28" totalsRowDxfId="27"/>
    <tableColumn id="4" name="Columna4" headerRowDxfId="26" dataDxfId="25" totalsRowDxfId="24"/>
    <tableColumn id="5" name="Columna5" headerRowDxfId="23" dataDxfId="22" dataCellStyle="Porcentaje"/>
    <tableColumn id="6" name="Columna6" headerRowDxfId="21" dataDxfId="20" totalsRowDxfId="19"/>
    <tableColumn id="7" name="Columna7" totalsRowFunction="count" headerRowDxfId="18" dataDxfId="17" totalsRow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7" displayName="Tabla7" ref="B36:H48" headerRowCount="0" totalsRowShown="0" headerRowDxfId="15" dataDxfId="14">
  <tableColumns count="7">
    <tableColumn id="1" name="Columna1" headerRowDxfId="13" dataDxfId="12"/>
    <tableColumn id="2" name="Columna2" headerRowDxfId="11" dataDxfId="10"/>
    <tableColumn id="3" name="Columna3" headerRowDxfId="9" dataDxfId="8"/>
    <tableColumn id="4" name="Columna4" headerRowDxfId="7" dataDxfId="6"/>
    <tableColumn id="5" name="Columna5" headerRowDxfId="5" dataDxfId="4" dataCellStyle="Porcentaje"/>
    <tableColumn id="6" name="Columna6" headerRowDxfId="3" dataDxfId="2"/>
    <tableColumn id="7" name="Columna7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am.com/" TargetMode="Externa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2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showGridLines="0" tabSelected="1" zoomScale="77" zoomScaleNormal="77" workbookViewId="0">
      <selection activeCell="K42" sqref="K42"/>
    </sheetView>
  </sheetViews>
  <sheetFormatPr baseColWidth="10" defaultRowHeight="15"/>
  <cols>
    <col min="1" max="1" width="5.7109375" customWidth="1"/>
    <col min="5" max="5" width="7.28515625" customWidth="1"/>
    <col min="7" max="7" width="3.140625" customWidth="1"/>
    <col min="10" max="10" width="32.5703125" customWidth="1"/>
    <col min="13" max="13" width="19.85546875" customWidth="1"/>
    <col min="14" max="14" width="15" customWidth="1"/>
    <col min="15" max="15" width="2.28515625" customWidth="1"/>
  </cols>
  <sheetData>
    <row r="1" spans="2:16" ht="15.75" thickBot="1"/>
    <row r="2" spans="2:16">
      <c r="B2" s="25"/>
      <c r="C2" s="24"/>
      <c r="D2" s="24"/>
      <c r="E2" s="23"/>
      <c r="F2" s="24"/>
      <c r="G2" s="24"/>
      <c r="H2" s="24"/>
      <c r="I2" s="24"/>
      <c r="J2" s="24"/>
      <c r="K2" s="24"/>
      <c r="L2" s="24"/>
      <c r="M2" s="24"/>
      <c r="N2" s="24"/>
      <c r="O2" s="23"/>
    </row>
    <row r="3" spans="2:16" ht="21">
      <c r="B3" s="10"/>
      <c r="C3" s="9"/>
      <c r="D3" s="9"/>
      <c r="E3" s="8"/>
      <c r="F3" s="9"/>
      <c r="G3" s="9"/>
      <c r="H3" s="22"/>
      <c r="I3" s="9"/>
      <c r="J3" s="9"/>
      <c r="K3" s="9"/>
      <c r="L3" s="9"/>
      <c r="M3" s="9"/>
      <c r="N3" s="9"/>
      <c r="O3" s="8"/>
    </row>
    <row r="4" spans="2:16">
      <c r="B4" s="10"/>
      <c r="C4" s="9"/>
      <c r="D4" s="9"/>
      <c r="E4" s="8"/>
      <c r="F4" s="9"/>
      <c r="G4" s="9"/>
      <c r="H4" s="9"/>
      <c r="I4" s="9"/>
      <c r="J4" s="9"/>
      <c r="K4" s="9"/>
      <c r="L4" s="9"/>
      <c r="M4" s="9"/>
      <c r="N4" s="9"/>
      <c r="O4" s="8"/>
    </row>
    <row r="5" spans="2:16">
      <c r="B5" s="10"/>
      <c r="C5" s="9"/>
      <c r="D5" s="9"/>
      <c r="E5" s="8"/>
      <c r="F5" s="9"/>
      <c r="G5" s="9"/>
      <c r="H5" s="9"/>
      <c r="I5" s="9"/>
      <c r="J5" s="9"/>
      <c r="K5" s="9"/>
      <c r="L5" s="9"/>
      <c r="M5" s="9"/>
      <c r="N5" s="9"/>
      <c r="O5" s="8"/>
    </row>
    <row r="6" spans="2:16">
      <c r="B6" s="10"/>
      <c r="C6" s="9"/>
      <c r="D6" s="9"/>
      <c r="E6" s="8"/>
      <c r="F6" s="9"/>
      <c r="G6" s="9"/>
      <c r="H6" s="9"/>
      <c r="I6" s="9"/>
      <c r="J6" s="9"/>
      <c r="K6" s="9"/>
      <c r="L6" s="9"/>
      <c r="M6" s="9"/>
      <c r="N6" s="9"/>
      <c r="O6" s="8"/>
    </row>
    <row r="7" spans="2:16" ht="15.75">
      <c r="B7" s="10"/>
      <c r="C7" s="9"/>
      <c r="D7" s="9"/>
      <c r="E7" s="8"/>
      <c r="F7" s="9"/>
      <c r="G7" s="9"/>
      <c r="H7" s="21" t="s">
        <v>29</v>
      </c>
      <c r="I7" s="9"/>
      <c r="J7" s="13"/>
      <c r="K7" s="9"/>
      <c r="L7" s="21" t="s">
        <v>28</v>
      </c>
      <c r="M7" s="9"/>
      <c r="N7" s="9"/>
      <c r="O7" s="8"/>
    </row>
    <row r="8" spans="2:16" ht="15.75">
      <c r="B8" s="10"/>
      <c r="C8" s="9"/>
      <c r="D8" s="9"/>
      <c r="E8" s="8"/>
      <c r="F8" s="9"/>
      <c r="G8" s="9"/>
      <c r="H8" s="9"/>
      <c r="I8" s="9"/>
      <c r="J8" s="13"/>
      <c r="K8" s="9"/>
      <c r="L8" s="9"/>
      <c r="M8" s="9"/>
      <c r="N8" s="9"/>
      <c r="O8" s="8"/>
    </row>
    <row r="9" spans="2:16" ht="15.75">
      <c r="B9" s="10"/>
      <c r="C9" s="9"/>
      <c r="D9" s="9"/>
      <c r="E9" s="8"/>
      <c r="F9" s="9"/>
      <c r="G9" s="13">
        <v>1</v>
      </c>
      <c r="H9" s="176" t="s">
        <v>27</v>
      </c>
      <c r="I9" s="176"/>
      <c r="J9" s="176"/>
      <c r="K9" s="9"/>
      <c r="L9" s="9" t="s">
        <v>26</v>
      </c>
      <c r="M9" s="9"/>
      <c r="N9" s="20">
        <v>9736791983</v>
      </c>
      <c r="O9" s="8"/>
    </row>
    <row r="10" spans="2:16" ht="15.75">
      <c r="B10" s="10"/>
      <c r="C10" s="9"/>
      <c r="D10" s="9"/>
      <c r="E10" s="8"/>
      <c r="F10" s="9"/>
      <c r="G10" s="13">
        <v>2</v>
      </c>
      <c r="H10" s="174" t="s">
        <v>25</v>
      </c>
      <c r="I10" s="174"/>
      <c r="J10" s="174"/>
      <c r="K10" s="9"/>
      <c r="L10" s="9" t="s">
        <v>24</v>
      </c>
      <c r="M10" s="9"/>
      <c r="N10" s="19">
        <v>0.47799999999999998</v>
      </c>
      <c r="O10" s="8"/>
      <c r="P10" s="18"/>
    </row>
    <row r="11" spans="2:16" ht="15.75">
      <c r="B11" s="10"/>
      <c r="C11" s="9"/>
      <c r="D11" s="9"/>
      <c r="E11" s="8"/>
      <c r="F11" s="9"/>
      <c r="G11" s="13">
        <v>3</v>
      </c>
      <c r="H11" s="176" t="s">
        <v>197</v>
      </c>
      <c r="I11" s="176"/>
      <c r="J11" s="176"/>
      <c r="K11" s="9"/>
      <c r="L11" s="12" t="s">
        <v>23</v>
      </c>
      <c r="M11" s="9"/>
      <c r="N11" s="17" t="s">
        <v>22</v>
      </c>
      <c r="O11" s="8"/>
    </row>
    <row r="12" spans="2:16" ht="15.75">
      <c r="B12" s="10"/>
      <c r="C12" s="9"/>
      <c r="D12" s="9"/>
      <c r="E12" s="8"/>
      <c r="F12" s="9"/>
      <c r="G12" s="13">
        <v>4</v>
      </c>
      <c r="H12" s="176" t="s">
        <v>21</v>
      </c>
      <c r="I12" s="176"/>
      <c r="J12" s="176"/>
      <c r="K12" s="9"/>
      <c r="L12" s="12" t="s">
        <v>20</v>
      </c>
      <c r="M12" s="9"/>
      <c r="N12" s="16" t="s">
        <v>19</v>
      </c>
      <c r="O12" s="8"/>
    </row>
    <row r="13" spans="2:16" ht="15.75">
      <c r="B13" s="10"/>
      <c r="C13" s="9"/>
      <c r="D13" s="9"/>
      <c r="E13" s="8"/>
      <c r="F13" s="9"/>
      <c r="G13" s="13">
        <v>5</v>
      </c>
      <c r="H13" s="176" t="s">
        <v>18</v>
      </c>
      <c r="I13" s="176"/>
      <c r="J13" s="176"/>
      <c r="K13" s="9"/>
      <c r="L13" s="12" t="s">
        <v>17</v>
      </c>
      <c r="M13" s="9"/>
      <c r="N13" s="16" t="s">
        <v>16</v>
      </c>
      <c r="O13" s="8"/>
    </row>
    <row r="14" spans="2:16" ht="15.75">
      <c r="B14" s="10"/>
      <c r="C14" s="9"/>
      <c r="D14" s="9"/>
      <c r="E14" s="8"/>
      <c r="F14" s="9"/>
      <c r="G14" s="13">
        <v>6</v>
      </c>
      <c r="H14" s="176" t="s">
        <v>15</v>
      </c>
      <c r="I14" s="176"/>
      <c r="J14" s="176"/>
      <c r="K14" s="9"/>
      <c r="L14" s="12" t="s">
        <v>14</v>
      </c>
      <c r="M14" s="9"/>
      <c r="N14" s="15" t="s">
        <v>13</v>
      </c>
      <c r="O14" s="8"/>
    </row>
    <row r="15" spans="2:16" ht="15.75">
      <c r="B15" s="10"/>
      <c r="C15" s="9"/>
      <c r="D15" s="9"/>
      <c r="E15" s="8"/>
      <c r="F15" s="9"/>
      <c r="G15" s="13">
        <v>7</v>
      </c>
      <c r="H15" s="176" t="s">
        <v>12</v>
      </c>
      <c r="I15" s="176"/>
      <c r="J15" s="176"/>
      <c r="K15" s="9"/>
      <c r="L15" s="9"/>
      <c r="M15" s="9"/>
      <c r="N15" s="9"/>
      <c r="O15" s="8"/>
    </row>
    <row r="16" spans="2:16" ht="15.75">
      <c r="B16" s="10"/>
      <c r="C16" s="9"/>
      <c r="D16" s="9"/>
      <c r="E16" s="8"/>
      <c r="F16" s="9"/>
      <c r="G16" s="13">
        <v>8</v>
      </c>
      <c r="H16" s="173" t="s">
        <v>11</v>
      </c>
      <c r="I16" s="173"/>
      <c r="J16" s="173"/>
      <c r="K16" s="9"/>
      <c r="L16" s="14" t="s">
        <v>10</v>
      </c>
      <c r="M16" s="9"/>
      <c r="N16" s="9"/>
      <c r="O16" s="8"/>
    </row>
    <row r="17" spans="2:15" ht="15.75">
      <c r="B17" s="10"/>
      <c r="C17" s="9"/>
      <c r="D17" s="9"/>
      <c r="E17" s="8"/>
      <c r="F17" s="9"/>
      <c r="G17" s="13">
        <v>9</v>
      </c>
      <c r="H17" s="176" t="s">
        <v>9</v>
      </c>
      <c r="I17" s="176"/>
      <c r="J17" s="176"/>
      <c r="K17" s="9"/>
      <c r="L17" s="12" t="s">
        <v>8</v>
      </c>
      <c r="M17" s="9" t="s">
        <v>7</v>
      </c>
      <c r="N17" s="9"/>
      <c r="O17" s="8"/>
    </row>
    <row r="18" spans="2:15" ht="15.75">
      <c r="B18" s="10"/>
      <c r="C18" s="9"/>
      <c r="D18" s="9"/>
      <c r="E18" s="8"/>
      <c r="F18" s="9"/>
      <c r="G18" s="13">
        <v>10</v>
      </c>
      <c r="H18" s="174" t="s">
        <v>6</v>
      </c>
      <c r="I18" s="174"/>
      <c r="J18" s="174"/>
      <c r="K18" s="9"/>
      <c r="L18" s="12" t="s">
        <v>5</v>
      </c>
      <c r="M18" s="9" t="s">
        <v>4</v>
      </c>
      <c r="N18" s="9"/>
      <c r="O18" s="8"/>
    </row>
    <row r="19" spans="2:15" ht="15.75">
      <c r="B19" s="10"/>
      <c r="C19" s="9"/>
      <c r="D19" s="9"/>
      <c r="E19" s="8"/>
      <c r="F19" s="9"/>
      <c r="G19" s="13">
        <v>11</v>
      </c>
      <c r="H19" s="174" t="s">
        <v>3</v>
      </c>
      <c r="I19" s="174"/>
      <c r="J19" s="174"/>
      <c r="K19" s="9"/>
      <c r="L19" s="12" t="s">
        <v>2</v>
      </c>
      <c r="M19" s="11" t="s">
        <v>1</v>
      </c>
      <c r="N19" s="11"/>
      <c r="O19" s="8"/>
    </row>
    <row r="20" spans="2:15" ht="15" customHeight="1">
      <c r="B20" s="10"/>
      <c r="C20" s="9"/>
      <c r="D20" s="9"/>
      <c r="E20" s="8"/>
      <c r="F20" s="9"/>
      <c r="G20" s="9"/>
      <c r="H20" s="9"/>
      <c r="I20" s="11"/>
      <c r="J20" s="11"/>
      <c r="K20" s="11"/>
      <c r="O20" s="8"/>
    </row>
    <row r="21" spans="2:15" ht="15" customHeight="1">
      <c r="B21" s="10"/>
      <c r="C21" s="9"/>
      <c r="D21" s="9"/>
      <c r="E21" s="8"/>
      <c r="F21" s="9"/>
      <c r="G21" s="9"/>
      <c r="K21" s="11"/>
      <c r="L21" s="11"/>
      <c r="M21" s="11"/>
      <c r="N21" s="11"/>
      <c r="O21" s="8"/>
    </row>
    <row r="22" spans="2:15" ht="15" customHeight="1">
      <c r="B22" s="10"/>
      <c r="C22" s="9"/>
      <c r="D22" s="9"/>
      <c r="E22" s="8"/>
      <c r="F22" s="9"/>
      <c r="G22" s="175" t="s">
        <v>0</v>
      </c>
      <c r="H22" s="175"/>
      <c r="I22" s="175"/>
      <c r="J22" s="175"/>
      <c r="K22" s="175"/>
      <c r="L22" s="175"/>
      <c r="M22" s="175"/>
      <c r="N22" s="175"/>
      <c r="O22" s="6"/>
    </row>
    <row r="23" spans="2:15" ht="15" customHeight="1">
      <c r="B23" s="10"/>
      <c r="C23" s="9"/>
      <c r="D23" s="9"/>
      <c r="E23" s="8"/>
      <c r="F23" s="7"/>
      <c r="G23" s="175"/>
      <c r="H23" s="175"/>
      <c r="I23" s="175"/>
      <c r="J23" s="175"/>
      <c r="K23" s="175"/>
      <c r="L23" s="175"/>
      <c r="M23" s="175"/>
      <c r="N23" s="175"/>
      <c r="O23" s="6"/>
    </row>
    <row r="24" spans="2:15">
      <c r="B24" s="10"/>
      <c r="C24" s="9"/>
      <c r="D24" s="9"/>
      <c r="E24" s="8"/>
      <c r="F24" s="7"/>
      <c r="G24" s="175"/>
      <c r="H24" s="175"/>
      <c r="I24" s="175"/>
      <c r="J24" s="175"/>
      <c r="K24" s="175"/>
      <c r="L24" s="175"/>
      <c r="M24" s="175"/>
      <c r="N24" s="175"/>
      <c r="O24" s="6"/>
    </row>
    <row r="25" spans="2:15">
      <c r="B25" s="10"/>
      <c r="C25" s="9"/>
      <c r="D25" s="9"/>
      <c r="E25" s="8"/>
      <c r="F25" s="7"/>
      <c r="G25" s="175"/>
      <c r="H25" s="175"/>
      <c r="I25" s="175"/>
      <c r="J25" s="175"/>
      <c r="K25" s="175"/>
      <c r="L25" s="175"/>
      <c r="M25" s="175"/>
      <c r="N25" s="175"/>
      <c r="O25" s="6"/>
    </row>
    <row r="26" spans="2:15">
      <c r="B26" s="10"/>
      <c r="C26" s="9"/>
      <c r="D26" s="9"/>
      <c r="E26" s="8"/>
      <c r="F26" s="7"/>
      <c r="G26" s="175"/>
      <c r="H26" s="175"/>
      <c r="I26" s="175"/>
      <c r="J26" s="175"/>
      <c r="K26" s="175"/>
      <c r="L26" s="175"/>
      <c r="M26" s="175"/>
      <c r="N26" s="175"/>
      <c r="O26" s="6"/>
    </row>
    <row r="27" spans="2:15">
      <c r="B27" s="10"/>
      <c r="C27" s="9"/>
      <c r="D27" s="9"/>
      <c r="E27" s="8"/>
      <c r="F27" s="7"/>
      <c r="G27" s="175"/>
      <c r="H27" s="175"/>
      <c r="I27" s="175"/>
      <c r="J27" s="175"/>
      <c r="K27" s="175"/>
      <c r="L27" s="175"/>
      <c r="M27" s="175"/>
      <c r="N27" s="175"/>
      <c r="O27" s="6"/>
    </row>
    <row r="28" spans="2:15">
      <c r="B28" s="10"/>
      <c r="C28" s="9"/>
      <c r="D28" s="9"/>
      <c r="E28" s="8"/>
      <c r="F28" s="7"/>
      <c r="G28" s="175"/>
      <c r="H28" s="175"/>
      <c r="I28" s="175"/>
      <c r="J28" s="175"/>
      <c r="K28" s="175"/>
      <c r="L28" s="175"/>
      <c r="M28" s="175"/>
      <c r="N28" s="175"/>
      <c r="O28" s="6"/>
    </row>
    <row r="29" spans="2:15">
      <c r="B29" s="10"/>
      <c r="C29" s="9"/>
      <c r="D29" s="9"/>
      <c r="E29" s="8"/>
      <c r="F29" s="7"/>
      <c r="G29" s="175"/>
      <c r="H29" s="175"/>
      <c r="I29" s="175"/>
      <c r="J29" s="175"/>
      <c r="K29" s="175"/>
      <c r="L29" s="175"/>
      <c r="M29" s="175"/>
      <c r="N29" s="175"/>
      <c r="O29" s="6"/>
    </row>
    <row r="30" spans="2:15">
      <c r="B30" s="10"/>
      <c r="C30" s="9"/>
      <c r="D30" s="9"/>
      <c r="E30" s="8"/>
      <c r="F30" s="7"/>
      <c r="G30" s="175"/>
      <c r="H30" s="175"/>
      <c r="I30" s="175"/>
      <c r="J30" s="175"/>
      <c r="K30" s="175"/>
      <c r="L30" s="175"/>
      <c r="M30" s="175"/>
      <c r="N30" s="175"/>
      <c r="O30" s="6"/>
    </row>
    <row r="31" spans="2:15" ht="12.75" customHeight="1" thickBot="1">
      <c r="B31" s="5"/>
      <c r="C31" s="4"/>
      <c r="D31" s="4"/>
      <c r="E31" s="3"/>
      <c r="F31" s="2"/>
      <c r="G31" s="2"/>
      <c r="H31" s="2"/>
      <c r="I31" s="2"/>
      <c r="J31" s="2"/>
      <c r="K31" s="2"/>
      <c r="L31" s="2"/>
      <c r="M31" s="2"/>
      <c r="N31" s="2"/>
      <c r="O31" s="1"/>
    </row>
  </sheetData>
  <mergeCells count="12">
    <mergeCell ref="H16:J16"/>
    <mergeCell ref="H10:J10"/>
    <mergeCell ref="G22:N30"/>
    <mergeCell ref="H9:J9"/>
    <mergeCell ref="H11:J11"/>
    <mergeCell ref="H12:J12"/>
    <mergeCell ref="H13:J13"/>
    <mergeCell ref="H14:J14"/>
    <mergeCell ref="H15:J15"/>
    <mergeCell ref="H18:J18"/>
    <mergeCell ref="H17:J17"/>
    <mergeCell ref="H19:J19"/>
  </mergeCells>
  <hyperlinks>
    <hyperlink ref="H9" location="'Descripción Negocios'!A1" display="Descripción Negocios"/>
    <hyperlink ref="H11" location="EERR!A1" display="Estados Financieros Consolidados"/>
    <hyperlink ref="H12" location="Balance!A1" display="Balance Consolidado"/>
    <hyperlink ref="H13" location="Remolcadores!A1" display="Remolcadores"/>
    <hyperlink ref="H14" location="'Terminales Portuarios '!A1" display="Terminales Portuarios"/>
    <hyperlink ref="H15" location="Logística!A1" display="Logística "/>
    <hyperlink ref="H17" location="'Volúmenes Puertos'!A1" display="Volúmenes Terminales Portuarios"/>
    <hyperlink ref="N11" r:id="rId1"/>
    <hyperlink ref="H19:J19" location="'Efectivo y Deuda Financiera'!A1" display="Efectivo y Deuda Financiera"/>
    <hyperlink ref="H16" location="'Volúmenes Remolcadores'!A1" display="Volúmenes Remolcadores"/>
    <hyperlink ref="H18:J18" location="'Volúmenes Logística'!A1" display="Volúmenes Logística"/>
    <hyperlink ref="H10:J10" location="'Resumen Anual'!A1" display="Resumen Resultados Anuales"/>
  </hyperlinks>
  <pageMargins left="0.7" right="0.7" top="0.75" bottom="0.75" header="0.3" footer="0.3"/>
  <pageSetup orientation="portrait" r:id="rId2"/>
  <customProperties>
    <customPr name="_pios_id" r:id="rId3"/>
    <customPr name="EpmWorksheetKeyString_GUID" r:id="rId4"/>
  </customProperties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  <pageSetUpPr fitToPage="1"/>
  </sheetPr>
  <dimension ref="B1:Q18"/>
  <sheetViews>
    <sheetView showGridLines="0" zoomScaleNormal="100" workbookViewId="0">
      <pane xSplit="2" ySplit="1" topLeftCell="H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Q12" sqref="Q12"/>
    </sheetView>
  </sheetViews>
  <sheetFormatPr baseColWidth="10" defaultRowHeight="15"/>
  <cols>
    <col min="1" max="1" width="5.7109375" customWidth="1"/>
    <col min="2" max="2" width="42.140625" style="52" customWidth="1"/>
    <col min="3" max="4" width="13" style="52" customWidth="1"/>
  </cols>
  <sheetData>
    <row r="1" spans="2:17" ht="18.95" customHeight="1">
      <c r="B1" s="53" t="s">
        <v>30</v>
      </c>
      <c r="C1" s="127" t="s">
        <v>207</v>
      </c>
      <c r="D1" s="127" t="s">
        <v>208</v>
      </c>
      <c r="E1" s="127" t="s">
        <v>198</v>
      </c>
      <c r="F1" s="127" t="s">
        <v>149</v>
      </c>
      <c r="G1" s="127">
        <v>2017</v>
      </c>
      <c r="H1" s="127" t="s">
        <v>107</v>
      </c>
      <c r="I1" s="127" t="s">
        <v>108</v>
      </c>
      <c r="J1" s="127" t="s">
        <v>199</v>
      </c>
      <c r="K1" s="127" t="s">
        <v>209</v>
      </c>
      <c r="L1" s="127">
        <v>2018</v>
      </c>
      <c r="M1" s="127" t="s">
        <v>213</v>
      </c>
      <c r="N1" s="127" t="s">
        <v>217</v>
      </c>
      <c r="O1" s="127" t="s">
        <v>219</v>
      </c>
    </row>
    <row r="2" spans="2:17" s="75" customFormat="1">
      <c r="B2" s="124"/>
      <c r="C2" s="124"/>
      <c r="D2" s="124"/>
    </row>
    <row r="3" spans="2:17" s="75" customFormat="1">
      <c r="B3" s="51"/>
      <c r="C3" s="51"/>
      <c r="D3" s="51"/>
    </row>
    <row r="4" spans="2:17" s="75" customFormat="1">
      <c r="B4" s="105" t="s">
        <v>166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2:17">
      <c r="B5" s="121" t="s">
        <v>167</v>
      </c>
      <c r="C5" s="157">
        <v>446590.50335999997</v>
      </c>
      <c r="D5" s="157">
        <v>654332.40893999999</v>
      </c>
      <c r="E5" s="139">
        <v>482639.19056000002</v>
      </c>
      <c r="F5" s="139">
        <v>353597</v>
      </c>
      <c r="G5" s="139">
        <f>SUM(C5:F5)</f>
        <v>1937159.10286</v>
      </c>
      <c r="H5" s="139">
        <v>684842.25</v>
      </c>
      <c r="I5" s="139">
        <v>643324</v>
      </c>
      <c r="J5" s="139">
        <v>318677</v>
      </c>
      <c r="K5" s="139">
        <v>335205.75</v>
      </c>
      <c r="L5" s="139">
        <v>1982049</v>
      </c>
      <c r="M5" s="139">
        <v>410106</v>
      </c>
      <c r="N5" s="139">
        <v>492295</v>
      </c>
      <c r="O5" s="139">
        <f>+[1]volumenes!$B$78</f>
        <v>408307</v>
      </c>
      <c r="P5" s="59"/>
      <c r="Q5" s="59"/>
    </row>
    <row r="6" spans="2:17">
      <c r="B6" s="121" t="s">
        <v>168</v>
      </c>
      <c r="C6" s="157">
        <v>149957.95000000001</v>
      </c>
      <c r="D6" s="157">
        <v>142829.59</v>
      </c>
      <c r="E6" s="139">
        <v>118504.3</v>
      </c>
      <c r="F6" s="139">
        <v>147894.15999999997</v>
      </c>
      <c r="G6" s="139">
        <f t="shared" ref="G6" si="0">SUM(C6:F6)</f>
        <v>559186</v>
      </c>
      <c r="H6" s="139">
        <v>158930.10999999999</v>
      </c>
      <c r="I6" s="139">
        <v>150317.24</v>
      </c>
      <c r="J6" s="139">
        <v>147812</v>
      </c>
      <c r="K6" s="139">
        <v>66865.650000000023</v>
      </c>
      <c r="L6" s="139">
        <f>336380+192945</f>
        <v>529325</v>
      </c>
      <c r="M6" s="139">
        <v>133278</v>
      </c>
      <c r="N6" s="139">
        <v>136221</v>
      </c>
      <c r="O6" s="139">
        <f>+[1]volumenes!$B$79</f>
        <v>133766</v>
      </c>
      <c r="P6" s="59"/>
      <c r="Q6" s="59"/>
    </row>
    <row r="7" spans="2:17">
      <c r="B7" s="121" t="s">
        <v>169</v>
      </c>
      <c r="C7" s="157">
        <v>12934</v>
      </c>
      <c r="D7" s="157">
        <v>9364</v>
      </c>
      <c r="E7" s="139">
        <v>8304</v>
      </c>
      <c r="F7" s="139">
        <v>8919</v>
      </c>
      <c r="G7" s="139">
        <v>39521</v>
      </c>
      <c r="H7" s="139">
        <v>8155</v>
      </c>
      <c r="I7" s="139">
        <v>8349</v>
      </c>
      <c r="J7" s="139">
        <v>10260</v>
      </c>
      <c r="K7" s="165">
        <v>13066</v>
      </c>
      <c r="L7" s="165">
        <v>39830</v>
      </c>
      <c r="M7" s="139">
        <v>4677</v>
      </c>
      <c r="N7" s="139">
        <v>9064</v>
      </c>
      <c r="O7" s="139">
        <f>+[1]volumenes!$B$80</f>
        <v>12935</v>
      </c>
      <c r="P7" s="59"/>
      <c r="Q7" s="59"/>
    </row>
    <row r="8" spans="2:17" s="75" customFormat="1">
      <c r="B8" s="54"/>
      <c r="C8" s="54"/>
      <c r="D8" s="54"/>
    </row>
    <row r="9" spans="2:17">
      <c r="B9" s="108"/>
      <c r="C9" s="108"/>
      <c r="D9" s="108"/>
    </row>
    <row r="15" spans="2:17">
      <c r="E15" s="103"/>
      <c r="F15" s="103"/>
      <c r="G15" s="103"/>
      <c r="H15" s="103"/>
      <c r="I15" s="103"/>
    </row>
    <row r="16" spans="2:17">
      <c r="E16" s="103"/>
      <c r="F16" s="103"/>
      <c r="G16" s="103"/>
      <c r="H16" s="103"/>
      <c r="I16" s="103"/>
    </row>
    <row r="17" spans="5:9">
      <c r="E17" s="103"/>
      <c r="F17" s="103"/>
      <c r="G17" s="103"/>
      <c r="H17" s="103"/>
      <c r="I17" s="103"/>
    </row>
    <row r="18" spans="5:9">
      <c r="E18" s="103"/>
      <c r="F18" s="103"/>
      <c r="G18" s="103"/>
      <c r="H18" s="103"/>
      <c r="I18" s="103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9" orientation="landscape" r:id="rId1"/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I13" sqref="I13:J15"/>
    </sheetView>
  </sheetViews>
  <sheetFormatPr baseColWidth="10" defaultRowHeight="15"/>
  <cols>
    <col min="1" max="1" width="5.7109375" customWidth="1"/>
    <col min="2" max="2" width="38.7109375" style="52" customWidth="1"/>
  </cols>
  <sheetData>
    <row r="1" spans="1:10">
      <c r="C1" s="9"/>
      <c r="D1" s="9"/>
      <c r="E1" s="9"/>
    </row>
    <row r="2" spans="1:10">
      <c r="B2" s="53" t="s">
        <v>30</v>
      </c>
      <c r="C2" s="141"/>
      <c r="D2" s="142"/>
      <c r="E2" s="142"/>
    </row>
    <row r="3" spans="1:10">
      <c r="C3" s="9"/>
      <c r="D3" s="9"/>
      <c r="E3" s="9"/>
    </row>
    <row r="4" spans="1:10" ht="38.1" customHeight="1">
      <c r="A4" s="60"/>
      <c r="B4" s="61" t="s">
        <v>170</v>
      </c>
      <c r="C4" s="61" t="s">
        <v>149</v>
      </c>
      <c r="D4" s="61" t="s">
        <v>107</v>
      </c>
      <c r="E4" s="61" t="s">
        <v>108</v>
      </c>
      <c r="F4" s="61" t="s">
        <v>199</v>
      </c>
      <c r="G4" s="61" t="s">
        <v>209</v>
      </c>
      <c r="H4" s="61" t="s">
        <v>213</v>
      </c>
      <c r="I4" s="61" t="s">
        <v>217</v>
      </c>
      <c r="J4" s="61" t="s">
        <v>219</v>
      </c>
    </row>
    <row r="5" spans="1:10" s="79" customFormat="1">
      <c r="B5" s="80"/>
    </row>
    <row r="6" spans="1:10" s="79" customFormat="1">
      <c r="B6" s="80"/>
      <c r="C6" s="109"/>
      <c r="D6" s="116"/>
    </row>
    <row r="7" spans="1:10" s="79" customFormat="1">
      <c r="B7" s="125" t="s">
        <v>171</v>
      </c>
      <c r="C7" s="109"/>
      <c r="D7" s="116"/>
    </row>
    <row r="8" spans="1:10">
      <c r="B8" s="140" t="s">
        <v>172</v>
      </c>
      <c r="C8" s="102">
        <v>327970</v>
      </c>
      <c r="D8" s="90">
        <v>324744.59899999999</v>
      </c>
      <c r="E8" s="90">
        <v>307819.81866365031</v>
      </c>
      <c r="F8" s="90">
        <v>296110</v>
      </c>
      <c r="G8" s="90">
        <v>290573</v>
      </c>
      <c r="H8" s="90">
        <v>316079</v>
      </c>
      <c r="I8" s="90">
        <v>310282</v>
      </c>
      <c r="J8" s="90">
        <v>332061</v>
      </c>
    </row>
    <row r="9" spans="1:10">
      <c r="B9" s="140" t="s">
        <v>137</v>
      </c>
      <c r="C9" s="102">
        <v>41463.485000000001</v>
      </c>
      <c r="D9" s="90">
        <v>43179.400999999998</v>
      </c>
      <c r="E9" s="90">
        <v>43153.011578798396</v>
      </c>
      <c r="F9" s="90">
        <v>44216</v>
      </c>
      <c r="G9" s="90">
        <v>43542</v>
      </c>
      <c r="H9" s="90">
        <v>44064</v>
      </c>
      <c r="I9" s="90">
        <v>43630</v>
      </c>
      <c r="J9" s="90">
        <v>42330</v>
      </c>
    </row>
    <row r="10" spans="1:10">
      <c r="B10" s="140" t="s">
        <v>173</v>
      </c>
      <c r="C10" s="102">
        <v>222062</v>
      </c>
      <c r="D10" s="90">
        <v>221433</v>
      </c>
      <c r="E10" s="90">
        <v>207810.78611380942</v>
      </c>
      <c r="F10" s="90">
        <v>237434</v>
      </c>
      <c r="G10" s="90">
        <v>241412</v>
      </c>
      <c r="H10" s="90">
        <v>262138</v>
      </c>
      <c r="I10" s="90">
        <v>252238</v>
      </c>
      <c r="J10" s="90">
        <v>303497</v>
      </c>
    </row>
    <row r="11" spans="1:10">
      <c r="B11" s="51"/>
      <c r="C11" s="70"/>
      <c r="D11" s="116"/>
      <c r="E11" s="116"/>
    </row>
    <row r="12" spans="1:10">
      <c r="B12" s="115" t="s">
        <v>174</v>
      </c>
      <c r="C12" s="70"/>
      <c r="D12" s="116"/>
      <c r="E12" s="116"/>
    </row>
    <row r="13" spans="1:10">
      <c r="B13" s="140" t="s">
        <v>175</v>
      </c>
      <c r="C13" s="102">
        <v>163306.69419646368</v>
      </c>
      <c r="D13" s="90">
        <v>161636</v>
      </c>
      <c r="E13" s="90">
        <v>157551.87574999998</v>
      </c>
      <c r="F13" s="90">
        <v>175922</v>
      </c>
      <c r="G13" s="90">
        <v>171051</v>
      </c>
      <c r="H13" s="90">
        <v>171532.07222000006</v>
      </c>
      <c r="I13" s="90">
        <v>172875</v>
      </c>
      <c r="J13" s="90">
        <v>161874</v>
      </c>
    </row>
    <row r="14" spans="1:10">
      <c r="B14" s="140" t="s">
        <v>137</v>
      </c>
      <c r="C14" s="102">
        <v>44239.154590000006</v>
      </c>
      <c r="D14" s="90">
        <v>43365</v>
      </c>
      <c r="E14" s="90">
        <v>42421.780700000003</v>
      </c>
      <c r="F14" s="90">
        <v>41480</v>
      </c>
      <c r="G14" s="90">
        <v>40512</v>
      </c>
      <c r="H14" s="90">
        <v>39547.512699999999</v>
      </c>
      <c r="I14" s="90">
        <v>39189</v>
      </c>
      <c r="J14" s="90">
        <v>35080</v>
      </c>
    </row>
    <row r="15" spans="1:10">
      <c r="B15" s="140" t="s">
        <v>176</v>
      </c>
      <c r="C15" s="102">
        <v>25956.4677693296</v>
      </c>
      <c r="D15" s="126">
        <v>22229.597714999996</v>
      </c>
      <c r="E15" s="126">
        <v>20769.907217038803</v>
      </c>
      <c r="F15" s="126">
        <v>31962</v>
      </c>
      <c r="G15" s="126">
        <v>29290</v>
      </c>
      <c r="H15" s="126">
        <v>34003.122350500002</v>
      </c>
      <c r="I15" s="126">
        <v>22634</v>
      </c>
      <c r="J15" s="126">
        <v>19830</v>
      </c>
    </row>
    <row r="17" spans="2:2">
      <c r="B17" s="122" t="s">
        <v>177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2"/>
  <sheetViews>
    <sheetView showGridLines="0" zoomScale="85" zoomScaleNormal="85" workbookViewId="0">
      <selection activeCell="F55" sqref="F55"/>
    </sheetView>
  </sheetViews>
  <sheetFormatPr baseColWidth="10" defaultRowHeight="15"/>
  <cols>
    <col min="1" max="1" width="5.7109375" customWidth="1"/>
    <col min="2" max="2" width="23.28515625" style="52" customWidth="1"/>
    <col min="3" max="3" width="11.42578125" style="52" customWidth="1"/>
    <col min="4" max="4" width="36" style="52" customWidth="1"/>
    <col min="5" max="6" width="12.7109375" style="52" customWidth="1"/>
    <col min="7" max="7" width="28.42578125" style="52" customWidth="1"/>
    <col min="8" max="8" width="53.140625" style="52" customWidth="1"/>
  </cols>
  <sheetData>
    <row r="2" spans="2:8">
      <c r="B2" s="26" t="s">
        <v>30</v>
      </c>
      <c r="C2" s="27"/>
      <c r="D2" s="27"/>
      <c r="E2" s="27"/>
      <c r="F2" s="27"/>
      <c r="G2" s="27"/>
      <c r="H2" s="27"/>
    </row>
    <row r="3" spans="2:8">
      <c r="B3" s="27"/>
      <c r="C3" s="27"/>
      <c r="D3" s="27"/>
      <c r="E3" s="27"/>
      <c r="F3" s="27"/>
      <c r="G3" s="27"/>
      <c r="H3" s="27"/>
    </row>
    <row r="4" spans="2:8">
      <c r="B4" s="28" t="s">
        <v>31</v>
      </c>
      <c r="C4" s="27"/>
      <c r="D4" s="27"/>
      <c r="E4" s="27"/>
      <c r="F4" s="27"/>
      <c r="G4" s="27"/>
      <c r="H4" s="27"/>
    </row>
    <row r="5" spans="2:8">
      <c r="B5" s="27"/>
      <c r="C5" s="27"/>
      <c r="D5" s="27"/>
      <c r="E5" s="27"/>
      <c r="F5" s="27"/>
      <c r="G5" s="27"/>
      <c r="H5" s="27"/>
    </row>
    <row r="6" spans="2:8">
      <c r="B6" s="27"/>
      <c r="C6" s="27"/>
      <c r="D6" s="27"/>
      <c r="E6" s="27"/>
      <c r="F6" s="27"/>
      <c r="G6" s="27"/>
      <c r="H6" s="27"/>
    </row>
    <row r="7" spans="2:8">
      <c r="B7" s="29" t="s">
        <v>32</v>
      </c>
      <c r="C7" s="30"/>
      <c r="D7" s="177" t="s">
        <v>33</v>
      </c>
      <c r="E7" s="177"/>
      <c r="F7" s="177"/>
      <c r="G7" s="27"/>
      <c r="H7" s="27"/>
    </row>
    <row r="8" spans="2:8">
      <c r="B8" s="31" t="s">
        <v>18</v>
      </c>
      <c r="C8" s="32"/>
      <c r="D8" s="32" t="s">
        <v>34</v>
      </c>
      <c r="E8" s="32"/>
      <c r="F8" s="33"/>
      <c r="G8" s="27"/>
      <c r="H8" s="27"/>
    </row>
    <row r="9" spans="2:8">
      <c r="B9" s="34" t="s">
        <v>15</v>
      </c>
      <c r="C9" s="35"/>
      <c r="D9" s="35" t="s">
        <v>35</v>
      </c>
      <c r="E9" s="35"/>
      <c r="F9" s="36"/>
      <c r="G9" s="27"/>
      <c r="H9" s="27"/>
    </row>
    <row r="10" spans="2:8">
      <c r="B10" s="31" t="s">
        <v>36</v>
      </c>
      <c r="C10" s="32"/>
      <c r="D10" s="32" t="s">
        <v>37</v>
      </c>
      <c r="E10" s="32"/>
      <c r="F10" s="33"/>
      <c r="G10" s="27"/>
      <c r="H10" s="27"/>
    </row>
    <row r="11" spans="2:8">
      <c r="B11" s="27"/>
      <c r="C11" s="27"/>
      <c r="D11" s="27"/>
      <c r="E11" s="27"/>
      <c r="F11" s="27"/>
      <c r="G11" s="27"/>
      <c r="H11" s="27"/>
    </row>
    <row r="12" spans="2:8">
      <c r="B12" s="27"/>
      <c r="C12" s="27"/>
      <c r="D12" s="27"/>
      <c r="E12" s="27"/>
      <c r="F12" s="27"/>
      <c r="G12" s="27"/>
      <c r="H12" s="27"/>
    </row>
    <row r="13" spans="2:8">
      <c r="B13" s="37" t="s">
        <v>38</v>
      </c>
      <c r="C13" s="38"/>
      <c r="D13" s="38"/>
      <c r="E13" s="38"/>
      <c r="F13" s="38"/>
      <c r="G13" s="38"/>
      <c r="H13" s="38"/>
    </row>
    <row r="15" spans="2:8">
      <c r="B15" s="39" t="s">
        <v>39</v>
      </c>
      <c r="C15" s="39"/>
      <c r="D15" s="39"/>
      <c r="E15" s="39"/>
      <c r="F15" s="40" t="s">
        <v>40</v>
      </c>
      <c r="G15" s="39" t="s">
        <v>41</v>
      </c>
      <c r="H15" s="39"/>
    </row>
    <row r="16" spans="2:8">
      <c r="B16" s="38" t="s">
        <v>42</v>
      </c>
      <c r="C16" s="38"/>
      <c r="D16" s="38"/>
      <c r="E16" s="41" t="s">
        <v>43</v>
      </c>
      <c r="F16" s="42">
        <v>0.51</v>
      </c>
      <c r="G16" s="41" t="s">
        <v>44</v>
      </c>
      <c r="H16" s="41"/>
    </row>
    <row r="17" spans="2:8">
      <c r="B17" s="38" t="s">
        <v>45</v>
      </c>
      <c r="C17" s="38"/>
      <c r="D17" s="38"/>
      <c r="E17" s="41" t="s">
        <v>43</v>
      </c>
      <c r="F17" s="42">
        <v>0.51</v>
      </c>
      <c r="G17" s="41" t="s">
        <v>46</v>
      </c>
      <c r="H17" s="41"/>
    </row>
    <row r="18" spans="2:8">
      <c r="B18" s="38" t="s">
        <v>47</v>
      </c>
      <c r="C18" s="38"/>
      <c r="D18" s="38"/>
      <c r="E18" s="41" t="s">
        <v>43</v>
      </c>
      <c r="F18" s="42">
        <v>0.51</v>
      </c>
      <c r="G18" s="41" t="s">
        <v>46</v>
      </c>
      <c r="H18" s="41"/>
    </row>
    <row r="19" spans="2:8">
      <c r="B19" s="38" t="s">
        <v>48</v>
      </c>
      <c r="C19" s="38"/>
      <c r="D19" s="41"/>
      <c r="E19" s="41" t="s">
        <v>43</v>
      </c>
      <c r="F19" s="42">
        <v>1</v>
      </c>
      <c r="G19" s="41" t="s">
        <v>46</v>
      </c>
      <c r="H19" s="41"/>
    </row>
    <row r="20" spans="2:8">
      <c r="B20" s="38" t="s">
        <v>49</v>
      </c>
      <c r="C20" s="38"/>
      <c r="D20" s="41"/>
      <c r="E20" s="41" t="s">
        <v>43</v>
      </c>
      <c r="F20" s="42">
        <v>1</v>
      </c>
      <c r="G20" s="41" t="s">
        <v>50</v>
      </c>
      <c r="H20" s="41"/>
    </row>
    <row r="21" spans="2:8">
      <c r="B21" s="38" t="s">
        <v>51</v>
      </c>
      <c r="C21" s="38"/>
      <c r="D21" s="38"/>
      <c r="E21" s="41" t="s">
        <v>43</v>
      </c>
      <c r="F21" s="42">
        <v>1</v>
      </c>
      <c r="G21" s="41" t="s">
        <v>46</v>
      </c>
      <c r="H21" s="41"/>
    </row>
    <row r="22" spans="2:8">
      <c r="B22" s="41" t="s">
        <v>52</v>
      </c>
      <c r="C22" s="41"/>
      <c r="D22" s="38"/>
      <c r="E22" s="41" t="s">
        <v>43</v>
      </c>
      <c r="F22" s="42">
        <v>0.7</v>
      </c>
      <c r="G22" s="41" t="s">
        <v>46</v>
      </c>
      <c r="H22" s="41"/>
    </row>
    <row r="23" spans="2:8">
      <c r="B23" s="41" t="s">
        <v>53</v>
      </c>
      <c r="C23" s="41"/>
      <c r="D23" s="43"/>
      <c r="E23" s="41" t="s">
        <v>43</v>
      </c>
      <c r="F23" s="42">
        <v>1</v>
      </c>
      <c r="G23" s="41" t="s">
        <v>46</v>
      </c>
      <c r="H23" s="38"/>
    </row>
    <row r="24" spans="2:8">
      <c r="B24" s="43" t="s">
        <v>54</v>
      </c>
      <c r="C24" s="43"/>
      <c r="D24" s="43"/>
      <c r="E24" s="41" t="s">
        <v>43</v>
      </c>
      <c r="F24" s="42">
        <v>1</v>
      </c>
      <c r="G24" s="41" t="s">
        <v>46</v>
      </c>
      <c r="H24" s="41"/>
    </row>
    <row r="25" spans="2:8">
      <c r="B25" s="38" t="s">
        <v>55</v>
      </c>
      <c r="C25" s="38"/>
      <c r="D25" s="43"/>
      <c r="E25" s="41" t="s">
        <v>56</v>
      </c>
      <c r="F25" s="42">
        <v>0.5</v>
      </c>
      <c r="G25" s="41" t="s">
        <v>44</v>
      </c>
      <c r="H25" s="41"/>
    </row>
    <row r="26" spans="2:8">
      <c r="B26" s="38" t="s">
        <v>57</v>
      </c>
      <c r="C26" s="38"/>
      <c r="D26" s="43"/>
      <c r="E26" s="41" t="s">
        <v>56</v>
      </c>
      <c r="F26" s="42">
        <v>0.4</v>
      </c>
      <c r="G26" s="41" t="s">
        <v>46</v>
      </c>
      <c r="H26" s="41"/>
    </row>
    <row r="27" spans="2:8">
      <c r="B27" s="38" t="s">
        <v>58</v>
      </c>
      <c r="C27" s="38"/>
      <c r="D27" s="43"/>
      <c r="E27" s="41" t="s">
        <v>56</v>
      </c>
      <c r="F27" s="42">
        <v>0.25</v>
      </c>
      <c r="G27" s="41" t="s">
        <v>59</v>
      </c>
      <c r="H27" s="41"/>
    </row>
    <row r="28" spans="2:8" ht="2.1" customHeight="1">
      <c r="B28" s="38"/>
      <c r="C28" s="38"/>
      <c r="D28" s="43"/>
      <c r="E28" s="41"/>
      <c r="F28" s="42"/>
      <c r="G28" s="41"/>
      <c r="H28" s="41"/>
    </row>
    <row r="29" spans="2:8">
      <c r="B29" s="43" t="s">
        <v>204</v>
      </c>
      <c r="C29" s="43"/>
      <c r="D29" s="43"/>
      <c r="E29" s="43"/>
      <c r="F29" s="43"/>
      <c r="G29" s="43"/>
      <c r="H29" s="43"/>
    </row>
    <row r="30" spans="2:8">
      <c r="B30" s="43" t="s">
        <v>205</v>
      </c>
      <c r="C30" s="43"/>
      <c r="D30" s="43"/>
      <c r="E30" s="43"/>
      <c r="F30" s="43"/>
      <c r="G30" s="43"/>
      <c r="H30" s="43"/>
    </row>
    <row r="31" spans="2:8">
      <c r="B31" s="43"/>
      <c r="C31" s="43"/>
      <c r="D31" s="43"/>
      <c r="E31" s="43"/>
      <c r="F31" s="43"/>
      <c r="G31" s="43"/>
      <c r="H31" s="43"/>
    </row>
    <row r="32" spans="2:8">
      <c r="B32" s="43"/>
      <c r="C32" s="43"/>
      <c r="D32" s="43"/>
      <c r="E32" s="43"/>
      <c r="F32" s="43"/>
      <c r="G32" s="43"/>
      <c r="H32" s="43"/>
    </row>
    <row r="33" spans="2:8">
      <c r="B33" s="43"/>
      <c r="C33" s="43"/>
      <c r="D33" s="43"/>
      <c r="E33" s="43"/>
      <c r="F33" s="43"/>
      <c r="G33" s="43"/>
      <c r="H33" s="43"/>
    </row>
    <row r="34" spans="2:8">
      <c r="B34" s="37" t="s">
        <v>60</v>
      </c>
      <c r="C34" s="38"/>
      <c r="D34" s="38"/>
      <c r="E34" s="38"/>
      <c r="F34" s="38"/>
      <c r="G34" s="38"/>
      <c r="H34" s="43"/>
    </row>
    <row r="36" spans="2:8">
      <c r="B36" s="39" t="s">
        <v>39</v>
      </c>
      <c r="C36" s="39"/>
      <c r="D36" s="39" t="s">
        <v>61</v>
      </c>
      <c r="E36" s="39"/>
      <c r="F36" s="40" t="s">
        <v>40</v>
      </c>
      <c r="G36" s="39" t="s">
        <v>62</v>
      </c>
      <c r="H36" s="39" t="s">
        <v>63</v>
      </c>
    </row>
    <row r="37" spans="2:8">
      <c r="B37" s="38" t="s">
        <v>48</v>
      </c>
      <c r="C37" s="38" t="s">
        <v>64</v>
      </c>
      <c r="D37" s="38" t="s">
        <v>65</v>
      </c>
      <c r="E37" s="41" t="s">
        <v>43</v>
      </c>
      <c r="F37" s="42">
        <v>1</v>
      </c>
      <c r="G37" s="41" t="s">
        <v>66</v>
      </c>
      <c r="H37" s="43">
        <v>2030</v>
      </c>
    </row>
    <row r="38" spans="2:8">
      <c r="B38" s="38" t="s">
        <v>48</v>
      </c>
      <c r="C38" s="38" t="s">
        <v>67</v>
      </c>
      <c r="D38" s="38" t="s">
        <v>68</v>
      </c>
      <c r="E38" s="41" t="s">
        <v>56</v>
      </c>
      <c r="F38" s="42">
        <v>0.5</v>
      </c>
      <c r="G38" s="41" t="s">
        <v>66</v>
      </c>
      <c r="H38" s="41" t="s">
        <v>69</v>
      </c>
    </row>
    <row r="39" spans="2:8">
      <c r="B39" s="38" t="s">
        <v>48</v>
      </c>
      <c r="C39" s="38" t="s">
        <v>70</v>
      </c>
      <c r="D39" s="41" t="s">
        <v>71</v>
      </c>
      <c r="E39" s="41" t="s">
        <v>56</v>
      </c>
      <c r="F39" s="42">
        <v>0.5</v>
      </c>
      <c r="G39" s="41" t="s">
        <v>66</v>
      </c>
      <c r="H39" s="43">
        <v>2029</v>
      </c>
    </row>
    <row r="40" spans="2:8">
      <c r="B40" s="38" t="s">
        <v>48</v>
      </c>
      <c r="C40" s="41" t="s">
        <v>72</v>
      </c>
      <c r="D40" s="41" t="s">
        <v>73</v>
      </c>
      <c r="E40" s="41" t="s">
        <v>56</v>
      </c>
      <c r="F40" s="42">
        <v>0.35</v>
      </c>
      <c r="G40" s="41" t="s">
        <v>74</v>
      </c>
      <c r="H40" s="43">
        <v>2033</v>
      </c>
    </row>
    <row r="41" spans="2:8">
      <c r="B41" s="38" t="s">
        <v>48</v>
      </c>
      <c r="C41" s="43" t="s">
        <v>75</v>
      </c>
      <c r="D41" s="41" t="s">
        <v>76</v>
      </c>
      <c r="E41" s="41" t="s">
        <v>56</v>
      </c>
      <c r="F41" s="42">
        <v>0.5</v>
      </c>
      <c r="G41" s="41" t="s">
        <v>77</v>
      </c>
      <c r="H41" s="41" t="s">
        <v>78</v>
      </c>
    </row>
    <row r="42" spans="2:8">
      <c r="B42" s="41" t="s">
        <v>51</v>
      </c>
      <c r="C42" s="38" t="s">
        <v>79</v>
      </c>
      <c r="D42" s="41" t="s">
        <v>80</v>
      </c>
      <c r="E42" s="41" t="s">
        <v>43</v>
      </c>
      <c r="F42" s="42">
        <v>1</v>
      </c>
      <c r="G42" s="41" t="s">
        <v>66</v>
      </c>
      <c r="H42" s="43">
        <v>2056</v>
      </c>
    </row>
    <row r="43" spans="2:8">
      <c r="B43" s="41" t="s">
        <v>81</v>
      </c>
      <c r="C43" s="38" t="s">
        <v>82</v>
      </c>
      <c r="D43" s="41" t="s">
        <v>83</v>
      </c>
      <c r="E43" s="41" t="s">
        <v>43</v>
      </c>
      <c r="F43" s="42">
        <v>1</v>
      </c>
      <c r="G43" s="41" t="s">
        <v>84</v>
      </c>
      <c r="H43" s="41" t="s">
        <v>85</v>
      </c>
    </row>
    <row r="44" spans="2:8">
      <c r="B44" s="41" t="s">
        <v>86</v>
      </c>
      <c r="C44" s="38" t="s">
        <v>87</v>
      </c>
      <c r="D44" s="41" t="s">
        <v>88</v>
      </c>
      <c r="E44" s="41" t="s">
        <v>56</v>
      </c>
      <c r="F44" s="42">
        <v>0.33329999999999999</v>
      </c>
      <c r="G44" s="41" t="s">
        <v>77</v>
      </c>
      <c r="H44" s="41" t="s">
        <v>78</v>
      </c>
    </row>
    <row r="45" spans="2:8">
      <c r="B45" s="41" t="s">
        <v>89</v>
      </c>
      <c r="C45" s="38" t="s">
        <v>90</v>
      </c>
      <c r="D45" s="41" t="s">
        <v>91</v>
      </c>
      <c r="E45" s="41" t="s">
        <v>43</v>
      </c>
      <c r="F45" s="42">
        <v>0.7</v>
      </c>
      <c r="G45" s="41" t="s">
        <v>66</v>
      </c>
      <c r="H45" s="41" t="s">
        <v>92</v>
      </c>
    </row>
    <row r="46" spans="2:8">
      <c r="B46" s="41" t="s">
        <v>53</v>
      </c>
      <c r="C46" s="38" t="s">
        <v>93</v>
      </c>
      <c r="D46" s="41" t="s">
        <v>94</v>
      </c>
      <c r="E46" s="41" t="s">
        <v>43</v>
      </c>
      <c r="F46" s="42">
        <v>0.51</v>
      </c>
      <c r="G46" s="41" t="s">
        <v>74</v>
      </c>
      <c r="H46" s="41">
        <v>2026</v>
      </c>
    </row>
    <row r="47" spans="2:8">
      <c r="B47" s="41"/>
      <c r="C47" s="38"/>
      <c r="D47" s="44"/>
      <c r="E47" s="41"/>
      <c r="F47" s="42"/>
      <c r="G47" s="41"/>
      <c r="H47" s="44"/>
    </row>
    <row r="48" spans="2:8">
      <c r="B48" s="41" t="s">
        <v>206</v>
      </c>
      <c r="C48" s="38"/>
      <c r="D48" s="44"/>
      <c r="E48" s="41"/>
      <c r="F48" s="42"/>
      <c r="G48" s="41"/>
      <c r="H48" s="44"/>
    </row>
    <row r="49" spans="2:8">
      <c r="B49" s="38"/>
      <c r="C49" s="38"/>
      <c r="D49" s="43"/>
      <c r="E49" s="41"/>
      <c r="F49" s="41"/>
      <c r="G49" s="41"/>
      <c r="H49" s="43"/>
    </row>
    <row r="50" spans="2:8">
      <c r="B50" s="37" t="s">
        <v>95</v>
      </c>
      <c r="C50" s="38"/>
      <c r="D50"/>
      <c r="E50" s="38"/>
      <c r="F50" s="38"/>
      <c r="G50" s="38"/>
      <c r="H50" s="43"/>
    </row>
    <row r="51" spans="2:8">
      <c r="B51" s="38"/>
      <c r="C51" s="38"/>
      <c r="D51" s="38"/>
      <c r="E51" s="38"/>
      <c r="F51" s="38"/>
      <c r="G51" s="38"/>
      <c r="H51" s="43"/>
    </row>
    <row r="52" spans="2:8" ht="15" customHeight="1">
      <c r="B52" s="29" t="s">
        <v>39</v>
      </c>
      <c r="C52" s="30"/>
      <c r="D52" s="30" t="s">
        <v>61</v>
      </c>
      <c r="E52" s="30"/>
      <c r="F52" s="45" t="s">
        <v>40</v>
      </c>
      <c r="G52" s="30" t="s">
        <v>41</v>
      </c>
      <c r="H52" s="46"/>
    </row>
    <row r="53" spans="2:8" ht="15" customHeight="1">
      <c r="B53" s="31" t="s">
        <v>48</v>
      </c>
      <c r="C53" s="32"/>
      <c r="D53" s="32" t="s">
        <v>96</v>
      </c>
      <c r="E53" s="32" t="s">
        <v>43</v>
      </c>
      <c r="F53" s="47">
        <v>1</v>
      </c>
      <c r="G53" s="32" t="s">
        <v>216</v>
      </c>
      <c r="H53" s="48"/>
    </row>
    <row r="54" spans="2:8" ht="15" customHeight="1">
      <c r="B54" s="34" t="s">
        <v>49</v>
      </c>
      <c r="C54" s="35"/>
      <c r="D54" s="35" t="s">
        <v>97</v>
      </c>
      <c r="E54" s="35" t="s">
        <v>56</v>
      </c>
      <c r="F54" s="49">
        <v>0.75</v>
      </c>
      <c r="G54" s="35" t="s">
        <v>216</v>
      </c>
      <c r="H54" s="50"/>
    </row>
    <row r="55" spans="2:8" ht="15" customHeight="1">
      <c r="B55" s="31" t="s">
        <v>48</v>
      </c>
      <c r="C55" s="32"/>
      <c r="D55" s="32" t="s">
        <v>98</v>
      </c>
      <c r="E55" s="32" t="s">
        <v>56</v>
      </c>
      <c r="F55" s="47">
        <v>0.5</v>
      </c>
      <c r="G55" s="32" t="s">
        <v>99</v>
      </c>
      <c r="H55" s="48"/>
    </row>
    <row r="56" spans="2:8" ht="15" customHeight="1">
      <c r="B56" s="34" t="s">
        <v>48</v>
      </c>
      <c r="C56" s="35"/>
      <c r="D56" s="35" t="s">
        <v>100</v>
      </c>
      <c r="E56" s="35" t="s">
        <v>56</v>
      </c>
      <c r="F56" s="49">
        <v>0.5</v>
      </c>
      <c r="G56" s="35" t="s">
        <v>215</v>
      </c>
      <c r="H56" s="50"/>
    </row>
    <row r="57" spans="2:8" ht="15" customHeight="1">
      <c r="B57" s="31" t="s">
        <v>51</v>
      </c>
      <c r="C57" s="32"/>
      <c r="D57" s="32" t="s">
        <v>101</v>
      </c>
      <c r="E57" s="32" t="s">
        <v>56</v>
      </c>
      <c r="F57" s="47">
        <v>0.8</v>
      </c>
      <c r="G57" s="32" t="s">
        <v>215</v>
      </c>
      <c r="H57" s="48"/>
    </row>
    <row r="58" spans="2:8" ht="15" customHeight="1">
      <c r="B58" s="34" t="s">
        <v>86</v>
      </c>
      <c r="C58" s="35"/>
      <c r="D58" s="35" t="s">
        <v>102</v>
      </c>
      <c r="E58" s="35" t="s">
        <v>56</v>
      </c>
      <c r="F58" s="49">
        <v>1</v>
      </c>
      <c r="G58" s="35" t="s">
        <v>215</v>
      </c>
      <c r="H58" s="50"/>
    </row>
    <row r="60" spans="2:8" ht="15" customHeight="1">
      <c r="B60" s="51" t="s">
        <v>103</v>
      </c>
    </row>
    <row r="61" spans="2:8" ht="15" customHeight="1">
      <c r="B61" s="178" t="s">
        <v>104</v>
      </c>
      <c r="C61" s="178"/>
      <c r="D61" s="178"/>
      <c r="E61" s="178"/>
      <c r="F61" s="178"/>
      <c r="G61" s="178"/>
      <c r="H61" s="178"/>
    </row>
    <row r="62" spans="2:8">
      <c r="B62" s="178"/>
      <c r="C62" s="178"/>
      <c r="D62" s="178"/>
      <c r="E62" s="178"/>
      <c r="F62" s="178"/>
      <c r="G62" s="178"/>
      <c r="H62" s="178"/>
    </row>
  </sheetData>
  <mergeCells count="2">
    <mergeCell ref="D7:F7"/>
    <mergeCell ref="B61:H62"/>
  </mergeCells>
  <hyperlinks>
    <hyperlink ref="B2" location="SMSAAM!A1" display="Índice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4"/>
  <sheetViews>
    <sheetView showGridLines="0" zoomScale="110" zoomScaleNormal="110" workbookViewId="0">
      <pane xSplit="2" ySplit="4" topLeftCell="I5" activePane="bottomRight" state="frozen"/>
      <selection pane="topRight" activeCell="C1" sqref="C1"/>
      <selection pane="bottomLeft" activeCell="A6" sqref="A6"/>
      <selection pane="bottomRight" activeCell="P1" sqref="P1:Q1048576"/>
    </sheetView>
  </sheetViews>
  <sheetFormatPr baseColWidth="10" defaultRowHeight="15"/>
  <cols>
    <col min="1" max="1" width="5.7109375" style="9" customWidth="1"/>
    <col min="2" max="2" width="52.85546875" style="52" customWidth="1"/>
    <col min="3" max="4" width="9.28515625" style="52" customWidth="1"/>
    <col min="5" max="9" width="12.5703125" style="12" customWidth="1"/>
    <col min="10" max="10" width="9.140625" style="12" customWidth="1"/>
    <col min="11" max="16384" width="11.42578125" style="9"/>
  </cols>
  <sheetData>
    <row r="2" spans="1:15">
      <c r="B2" s="53" t="s">
        <v>30</v>
      </c>
      <c r="C2" s="53"/>
      <c r="D2" s="53"/>
    </row>
    <row r="4" spans="1:15" ht="35.1" customHeight="1">
      <c r="A4" s="60"/>
      <c r="B4" s="61" t="s">
        <v>106</v>
      </c>
      <c r="C4" s="135" t="s">
        <v>207</v>
      </c>
      <c r="D4" s="135" t="s">
        <v>208</v>
      </c>
      <c r="E4" s="135" t="s">
        <v>198</v>
      </c>
      <c r="F4" s="135" t="s">
        <v>149</v>
      </c>
      <c r="G4" s="135">
        <v>2017</v>
      </c>
      <c r="H4" s="135" t="s">
        <v>107</v>
      </c>
      <c r="I4" s="135" t="s">
        <v>108</v>
      </c>
      <c r="J4" s="135" t="s">
        <v>199</v>
      </c>
      <c r="K4" s="135" t="s">
        <v>209</v>
      </c>
      <c r="L4" s="135">
        <v>2018</v>
      </c>
      <c r="M4" s="135" t="s">
        <v>213</v>
      </c>
      <c r="N4" s="135" t="s">
        <v>217</v>
      </c>
      <c r="O4" s="135" t="s">
        <v>219</v>
      </c>
    </row>
    <row r="5" spans="1:15" s="55" customFormat="1" ht="9" customHeight="1">
      <c r="B5" s="54"/>
      <c r="C5"/>
      <c r="D5"/>
      <c r="E5" s="63"/>
      <c r="F5"/>
      <c r="G5" s="150"/>
      <c r="H5"/>
      <c r="I5"/>
      <c r="J5" s="63"/>
      <c r="K5" s="63"/>
      <c r="L5" s="107"/>
    </row>
    <row r="6" spans="1:15" s="57" customFormat="1">
      <c r="B6" s="56" t="s">
        <v>109</v>
      </c>
      <c r="C6" s="146">
        <v>106894</v>
      </c>
      <c r="D6" s="146">
        <v>115143</v>
      </c>
      <c r="E6" s="146">
        <v>120078</v>
      </c>
      <c r="F6" s="146">
        <v>125711</v>
      </c>
      <c r="G6" s="145">
        <v>467826</v>
      </c>
      <c r="H6" s="146">
        <v>126794</v>
      </c>
      <c r="I6" s="146">
        <v>130071</v>
      </c>
      <c r="J6" s="146">
        <v>126339</v>
      </c>
      <c r="K6" s="146">
        <v>132783</v>
      </c>
      <c r="L6" s="145">
        <f>SUM(H6:K6)</f>
        <v>515987</v>
      </c>
      <c r="M6" s="146">
        <v>129302</v>
      </c>
      <c r="N6" s="146">
        <v>124728.95396999999</v>
      </c>
      <c r="O6" s="146">
        <v>131770.04603000003</v>
      </c>
    </row>
    <row r="7" spans="1:15" s="57" customFormat="1">
      <c r="B7" s="140" t="s">
        <v>110</v>
      </c>
      <c r="C7" s="64">
        <v>-79174</v>
      </c>
      <c r="D7" s="64">
        <v>-84395</v>
      </c>
      <c r="E7" s="64">
        <v>-88368</v>
      </c>
      <c r="F7" s="64">
        <v>-94328</v>
      </c>
      <c r="G7" s="66">
        <v>-346265</v>
      </c>
      <c r="H7" s="64">
        <v>-92563</v>
      </c>
      <c r="I7" s="64">
        <v>-91789</v>
      </c>
      <c r="J7" s="64">
        <v>-89691</v>
      </c>
      <c r="K7" s="64">
        <v>-92399</v>
      </c>
      <c r="L7" s="66">
        <f t="shared" ref="L7:L25" si="0">SUM(H7:K7)</f>
        <v>-366442</v>
      </c>
      <c r="M7" s="64">
        <v>-89650</v>
      </c>
      <c r="N7" s="64">
        <v>-87372.548650893645</v>
      </c>
      <c r="O7" s="64">
        <v>-89276.77404910636</v>
      </c>
    </row>
    <row r="8" spans="1:15" s="57" customFormat="1">
      <c r="B8" s="140" t="s">
        <v>111</v>
      </c>
      <c r="C8" s="64">
        <v>27720</v>
      </c>
      <c r="D8" s="64">
        <v>30748</v>
      </c>
      <c r="E8" s="64">
        <v>31710</v>
      </c>
      <c r="F8" s="64">
        <v>31383</v>
      </c>
      <c r="G8" s="66">
        <v>121561</v>
      </c>
      <c r="H8" s="64">
        <v>34231</v>
      </c>
      <c r="I8" s="64">
        <v>38282</v>
      </c>
      <c r="J8" s="64">
        <v>36648</v>
      </c>
      <c r="K8" s="64">
        <v>40384</v>
      </c>
      <c r="L8" s="66">
        <f t="shared" si="0"/>
        <v>149545</v>
      </c>
      <c r="M8" s="64">
        <v>39652</v>
      </c>
      <c r="N8" s="64">
        <v>37356.40531910635</v>
      </c>
      <c r="O8" s="64">
        <v>42493.271980893667</v>
      </c>
    </row>
    <row r="9" spans="1:15" s="57" customFormat="1">
      <c r="B9" s="140" t="s">
        <v>112</v>
      </c>
      <c r="C9" s="64">
        <v>-16326</v>
      </c>
      <c r="D9" s="64">
        <v>-17722</v>
      </c>
      <c r="E9" s="64">
        <v>-18632</v>
      </c>
      <c r="F9" s="64">
        <v>-20901</v>
      </c>
      <c r="G9" s="66">
        <v>-73581</v>
      </c>
      <c r="H9" s="64">
        <v>-18182</v>
      </c>
      <c r="I9" s="64">
        <v>-18565</v>
      </c>
      <c r="J9" s="64">
        <v>-18344</v>
      </c>
      <c r="K9" s="64">
        <v>-19720</v>
      </c>
      <c r="L9" s="66">
        <f t="shared" si="0"/>
        <v>-74811</v>
      </c>
      <c r="M9" s="64">
        <v>-17045</v>
      </c>
      <c r="N9" s="64">
        <v>-16232</v>
      </c>
      <c r="O9" s="64">
        <v>-16126</v>
      </c>
    </row>
    <row r="10" spans="1:15" s="57" customFormat="1">
      <c r="B10" s="65" t="s">
        <v>113</v>
      </c>
      <c r="C10" s="145">
        <v>11394</v>
      </c>
      <c r="D10" s="145">
        <v>13026</v>
      </c>
      <c r="E10" s="145">
        <v>13078</v>
      </c>
      <c r="F10" s="145">
        <v>10482</v>
      </c>
      <c r="G10" s="145">
        <v>47980</v>
      </c>
      <c r="H10" s="145">
        <v>16049</v>
      </c>
      <c r="I10" s="145">
        <v>19717</v>
      </c>
      <c r="J10" s="145">
        <v>18304</v>
      </c>
      <c r="K10" s="145">
        <v>20664</v>
      </c>
      <c r="L10" s="145">
        <f t="shared" si="0"/>
        <v>74734</v>
      </c>
      <c r="M10" s="145">
        <v>22607</v>
      </c>
      <c r="N10" s="145">
        <f>+N8+N9</f>
        <v>21124.40531910635</v>
      </c>
      <c r="O10" s="145">
        <v>26367.271980893667</v>
      </c>
    </row>
    <row r="11" spans="1:15" s="57" customFormat="1">
      <c r="B11" s="88" t="s">
        <v>114</v>
      </c>
      <c r="C11" s="64">
        <v>741</v>
      </c>
      <c r="D11" s="64">
        <v>67017</v>
      </c>
      <c r="E11" s="64">
        <v>677</v>
      </c>
      <c r="F11" s="64">
        <v>-1615</v>
      </c>
      <c r="G11" s="66">
        <v>66820</v>
      </c>
      <c r="H11" s="64">
        <v>1141</v>
      </c>
      <c r="I11" s="64">
        <v>790</v>
      </c>
      <c r="J11" s="64">
        <v>5289</v>
      </c>
      <c r="K11" s="64">
        <v>-1182</v>
      </c>
      <c r="L11" s="66">
        <f t="shared" si="0"/>
        <v>6038</v>
      </c>
      <c r="M11" s="64">
        <v>5366</v>
      </c>
      <c r="N11" s="64">
        <v>-214</v>
      </c>
      <c r="O11" s="64">
        <v>-676</v>
      </c>
    </row>
    <row r="12" spans="1:15" s="57" customFormat="1">
      <c r="B12" s="88" t="s">
        <v>115</v>
      </c>
      <c r="C12" s="64">
        <v>301</v>
      </c>
      <c r="D12" s="64">
        <v>488</v>
      </c>
      <c r="E12" s="64">
        <v>770</v>
      </c>
      <c r="F12" s="64">
        <v>1830</v>
      </c>
      <c r="G12" s="66">
        <v>3389</v>
      </c>
      <c r="H12" s="64">
        <v>1456</v>
      </c>
      <c r="I12" s="64">
        <v>1127</v>
      </c>
      <c r="J12" s="64">
        <v>1378</v>
      </c>
      <c r="K12" s="64">
        <v>1947</v>
      </c>
      <c r="L12" s="66">
        <f t="shared" si="0"/>
        <v>5908</v>
      </c>
      <c r="M12" s="64">
        <v>1764</v>
      </c>
      <c r="N12" s="64">
        <v>1715</v>
      </c>
      <c r="O12" s="64">
        <v>1942</v>
      </c>
    </row>
    <row r="13" spans="1:15" s="57" customFormat="1">
      <c r="B13" s="88" t="s">
        <v>116</v>
      </c>
      <c r="C13" s="64">
        <v>-3938</v>
      </c>
      <c r="D13" s="64">
        <v>-4410</v>
      </c>
      <c r="E13" s="64">
        <v>-4270</v>
      </c>
      <c r="F13" s="64">
        <v>-4415</v>
      </c>
      <c r="G13" s="66">
        <v>-17033</v>
      </c>
      <c r="H13" s="64">
        <v>-4371</v>
      </c>
      <c r="I13" s="64">
        <v>-4731</v>
      </c>
      <c r="J13" s="64">
        <v>-4254</v>
      </c>
      <c r="K13" s="64">
        <v>-4750</v>
      </c>
      <c r="L13" s="66">
        <f t="shared" si="0"/>
        <v>-18106</v>
      </c>
      <c r="M13" s="64">
        <v>-4783</v>
      </c>
      <c r="N13" s="64">
        <v>-4784</v>
      </c>
      <c r="O13" s="64">
        <v>-4625</v>
      </c>
    </row>
    <row r="14" spans="1:15" s="57" customFormat="1">
      <c r="B14" s="88" t="s">
        <v>117</v>
      </c>
      <c r="C14" s="64">
        <v>7023</v>
      </c>
      <c r="D14" s="64">
        <v>5624</v>
      </c>
      <c r="E14" s="64">
        <v>5024</v>
      </c>
      <c r="F14" s="64">
        <v>5264</v>
      </c>
      <c r="G14" s="66">
        <v>22935</v>
      </c>
      <c r="H14" s="64">
        <v>4308</v>
      </c>
      <c r="I14" s="64">
        <v>4010</v>
      </c>
      <c r="J14" s="64">
        <v>4751</v>
      </c>
      <c r="K14" s="64">
        <v>5187</v>
      </c>
      <c r="L14" s="66">
        <f t="shared" si="0"/>
        <v>18256</v>
      </c>
      <c r="M14" s="64">
        <v>4599</v>
      </c>
      <c r="N14" s="64">
        <v>4558</v>
      </c>
      <c r="O14" s="64">
        <v>2205.7506302679999</v>
      </c>
    </row>
    <row r="15" spans="1:15" s="57" customFormat="1">
      <c r="B15" s="88" t="s">
        <v>118</v>
      </c>
      <c r="C15" s="64">
        <v>-1956</v>
      </c>
      <c r="D15" s="64">
        <v>-415</v>
      </c>
      <c r="E15" s="64">
        <v>-516</v>
      </c>
      <c r="F15" s="64">
        <v>2765</v>
      </c>
      <c r="G15" s="66">
        <v>-122</v>
      </c>
      <c r="H15" s="64">
        <v>-1745</v>
      </c>
      <c r="I15" s="64">
        <v>-404</v>
      </c>
      <c r="J15" s="64">
        <v>-2185</v>
      </c>
      <c r="K15" s="64">
        <v>604</v>
      </c>
      <c r="L15" s="66">
        <f t="shared" si="0"/>
        <v>-3730</v>
      </c>
      <c r="M15" s="64">
        <v>320</v>
      </c>
      <c r="N15" s="64">
        <v>-1119</v>
      </c>
      <c r="O15" s="64">
        <v>-1194</v>
      </c>
    </row>
    <row r="16" spans="1:15" s="57" customFormat="1">
      <c r="B16" s="88" t="s">
        <v>119</v>
      </c>
      <c r="C16" s="64">
        <v>-11</v>
      </c>
      <c r="D16" s="64">
        <v>18</v>
      </c>
      <c r="E16" s="64">
        <v>-15</v>
      </c>
      <c r="F16" s="64">
        <v>-2</v>
      </c>
      <c r="G16" s="66">
        <v>-10</v>
      </c>
      <c r="H16" s="64">
        <v>-3</v>
      </c>
      <c r="I16" s="64">
        <v>-1</v>
      </c>
      <c r="J16" s="64">
        <v>-47</v>
      </c>
      <c r="K16" s="64">
        <v>-27</v>
      </c>
      <c r="L16" s="66">
        <f t="shared" si="0"/>
        <v>-78</v>
      </c>
      <c r="M16" s="64">
        <v>-11</v>
      </c>
      <c r="N16" s="64">
        <v>37</v>
      </c>
      <c r="O16" s="64">
        <v>37</v>
      </c>
    </row>
    <row r="17" spans="2:15" s="57" customFormat="1">
      <c r="B17" s="93" t="s">
        <v>120</v>
      </c>
      <c r="C17" s="66">
        <v>13554</v>
      </c>
      <c r="D17" s="66">
        <v>81348</v>
      </c>
      <c r="E17" s="66">
        <v>14748</v>
      </c>
      <c r="F17" s="66">
        <v>14309</v>
      </c>
      <c r="G17" s="66">
        <v>123959</v>
      </c>
      <c r="H17" s="66">
        <v>16835</v>
      </c>
      <c r="I17" s="66">
        <v>20508</v>
      </c>
      <c r="J17" s="66">
        <v>23236</v>
      </c>
      <c r="K17" s="66">
        <v>22443</v>
      </c>
      <c r="L17" s="66">
        <f t="shared" si="0"/>
        <v>83022</v>
      </c>
      <c r="M17" s="66">
        <v>29862</v>
      </c>
      <c r="N17" s="66">
        <v>21317</v>
      </c>
      <c r="O17" s="66">
        <v>24057.022611161668</v>
      </c>
    </row>
    <row r="18" spans="2:15" s="57" customFormat="1">
      <c r="B18" s="88" t="s">
        <v>121</v>
      </c>
      <c r="C18" s="64">
        <v>-3609</v>
      </c>
      <c r="D18" s="64">
        <v>-43055</v>
      </c>
      <c r="E18" s="64">
        <v>-4051</v>
      </c>
      <c r="F18" s="64">
        <v>-5389</v>
      </c>
      <c r="G18" s="66">
        <v>-56104</v>
      </c>
      <c r="H18" s="64">
        <v>-6329</v>
      </c>
      <c r="I18" s="64">
        <v>-5146</v>
      </c>
      <c r="J18" s="64">
        <v>-4756</v>
      </c>
      <c r="K18" s="64">
        <v>-5000</v>
      </c>
      <c r="L18" s="66">
        <f>SUM(H18:K18)</f>
        <v>-21231</v>
      </c>
      <c r="M18" s="64">
        <v>-8672</v>
      </c>
      <c r="N18" s="64">
        <v>-4844</v>
      </c>
      <c r="O18" s="64">
        <v>-7292.0022329519024</v>
      </c>
    </row>
    <row r="19" spans="2:15" s="57" customFormat="1">
      <c r="B19" s="65" t="s">
        <v>122</v>
      </c>
      <c r="C19" s="145">
        <v>9945</v>
      </c>
      <c r="D19" s="145">
        <v>38293</v>
      </c>
      <c r="E19" s="145">
        <v>10697</v>
      </c>
      <c r="F19" s="145">
        <v>8920</v>
      </c>
      <c r="G19" s="145">
        <v>67855</v>
      </c>
      <c r="H19" s="145">
        <v>10506</v>
      </c>
      <c r="I19" s="145">
        <v>15362</v>
      </c>
      <c r="J19" s="145">
        <v>18480</v>
      </c>
      <c r="K19" s="145">
        <v>17443</v>
      </c>
      <c r="L19" s="145">
        <f t="shared" si="0"/>
        <v>61791</v>
      </c>
      <c r="M19" s="145">
        <v>21190</v>
      </c>
      <c r="N19" s="145">
        <v>16473</v>
      </c>
      <c r="O19" s="145">
        <v>16765</v>
      </c>
    </row>
    <row r="20" spans="2:15" ht="18.95" customHeight="1">
      <c r="B20" s="67" t="s">
        <v>105</v>
      </c>
      <c r="C20" s="146">
        <v>7143</v>
      </c>
      <c r="D20" s="146">
        <v>35292</v>
      </c>
      <c r="E20" s="146">
        <v>8751</v>
      </c>
      <c r="F20" s="146">
        <v>8139</v>
      </c>
      <c r="G20" s="145">
        <v>59325</v>
      </c>
      <c r="H20" s="146">
        <v>8131</v>
      </c>
      <c r="I20" s="146">
        <v>11873</v>
      </c>
      <c r="J20" s="146">
        <v>15157</v>
      </c>
      <c r="K20" s="146">
        <v>14446</v>
      </c>
      <c r="L20" s="145">
        <f t="shared" si="0"/>
        <v>49607</v>
      </c>
      <c r="M20" s="146">
        <v>17960</v>
      </c>
      <c r="N20" s="146">
        <v>13104</v>
      </c>
      <c r="O20" s="146">
        <v>13412</v>
      </c>
    </row>
    <row r="21" spans="2:15">
      <c r="B21" s="88" t="s">
        <v>123</v>
      </c>
      <c r="C21" s="64">
        <v>2802</v>
      </c>
      <c r="D21" s="64">
        <v>3001</v>
      </c>
      <c r="E21" s="64">
        <v>1946</v>
      </c>
      <c r="F21" s="64">
        <v>781</v>
      </c>
      <c r="G21" s="66">
        <v>8530</v>
      </c>
      <c r="H21" s="64">
        <v>2375</v>
      </c>
      <c r="I21" s="64">
        <v>3489</v>
      </c>
      <c r="J21" s="64">
        <v>3323</v>
      </c>
      <c r="K21" s="64">
        <v>2997</v>
      </c>
      <c r="L21" s="66">
        <f t="shared" si="0"/>
        <v>12184</v>
      </c>
      <c r="M21" s="64">
        <v>3230</v>
      </c>
      <c r="N21" s="64">
        <v>3368</v>
      </c>
      <c r="O21" s="64">
        <v>3353</v>
      </c>
    </row>
    <row r="22" spans="2:15">
      <c r="C22" s="149"/>
      <c r="D22" s="149"/>
      <c r="E22" s="149"/>
      <c r="F22" s="149"/>
      <c r="G22" s="151"/>
      <c r="H22" s="149"/>
      <c r="I22" s="149"/>
      <c r="J22" s="149"/>
      <c r="K22" s="149"/>
      <c r="L22" s="151"/>
    </row>
    <row r="23" spans="2:15">
      <c r="B23" s="69" t="s">
        <v>124</v>
      </c>
      <c r="C23" s="68"/>
      <c r="D23" s="64"/>
      <c r="E23" s="64"/>
      <c r="F23" s="64"/>
      <c r="G23" s="66"/>
      <c r="H23" s="64"/>
      <c r="I23" s="64"/>
      <c r="J23" s="64"/>
      <c r="K23" s="64"/>
      <c r="L23" s="66"/>
    </row>
    <row r="24" spans="2:15">
      <c r="B24" s="140" t="s">
        <v>125</v>
      </c>
      <c r="C24" s="64">
        <v>17470</v>
      </c>
      <c r="D24" s="64">
        <v>14462</v>
      </c>
      <c r="E24" s="64">
        <v>18761</v>
      </c>
      <c r="F24" s="64">
        <v>18039</v>
      </c>
      <c r="G24" s="66">
        <v>68732</v>
      </c>
      <c r="H24" s="64">
        <v>17565</v>
      </c>
      <c r="I24" s="64">
        <v>17514</v>
      </c>
      <c r="J24" s="64">
        <v>17472</v>
      </c>
      <c r="K24" s="64">
        <v>18655.498361481201</v>
      </c>
      <c r="L24" s="66">
        <f t="shared" si="0"/>
        <v>71206.498361481208</v>
      </c>
      <c r="M24" s="64">
        <v>19194</v>
      </c>
      <c r="N24" s="64">
        <v>19341.106623578598</v>
      </c>
      <c r="O24" s="64">
        <v>19174.837634970296</v>
      </c>
    </row>
    <row r="25" spans="2:15">
      <c r="B25" s="71" t="s">
        <v>126</v>
      </c>
      <c r="C25" s="145">
        <v>28864</v>
      </c>
      <c r="D25" s="145">
        <v>27488</v>
      </c>
      <c r="E25" s="145">
        <v>31839</v>
      </c>
      <c r="F25" s="145">
        <v>28521</v>
      </c>
      <c r="G25" s="145">
        <v>116712</v>
      </c>
      <c r="H25" s="145">
        <v>33614</v>
      </c>
      <c r="I25" s="145">
        <v>37231</v>
      </c>
      <c r="J25" s="145">
        <v>35776</v>
      </c>
      <c r="K25" s="145">
        <v>39319.498361481194</v>
      </c>
      <c r="L25" s="145">
        <f t="shared" si="0"/>
        <v>145940.49836148118</v>
      </c>
      <c r="M25" s="145">
        <v>41801</v>
      </c>
      <c r="N25" s="145">
        <f>+N10+N24</f>
        <v>40465.511942684949</v>
      </c>
      <c r="O25" s="145">
        <v>45542.109615863963</v>
      </c>
    </row>
    <row r="26" spans="2:15">
      <c r="B26" s="144" t="s">
        <v>127</v>
      </c>
      <c r="C26" s="72">
        <v>0.27002451026250301</v>
      </c>
      <c r="D26" s="72">
        <v>0.23872923234586557</v>
      </c>
      <c r="E26" s="72">
        <v>0.26515265077699496</v>
      </c>
      <c r="F26" s="72">
        <v>0.22687752066247185</v>
      </c>
      <c r="G26" s="152">
        <v>0.24947736979133267</v>
      </c>
      <c r="H26" s="72">
        <f t="shared" ref="H26:J26" si="1">+H25/H6</f>
        <v>0.26510718172784203</v>
      </c>
      <c r="I26" s="72">
        <f t="shared" si="1"/>
        <v>0.28623597881157214</v>
      </c>
      <c r="J26" s="72">
        <f t="shared" si="1"/>
        <v>0.28317463332779269</v>
      </c>
      <c r="K26" s="72">
        <f>+K25/K6</f>
        <v>0.29611846668234032</v>
      </c>
      <c r="L26" s="152">
        <v>0.28351004649629002</v>
      </c>
      <c r="M26" s="72">
        <v>0.3232819291271597</v>
      </c>
      <c r="N26" s="72">
        <f>+N25/N6</f>
        <v>0.32442757398909783</v>
      </c>
      <c r="O26" s="72">
        <v>0.34561807472917944</v>
      </c>
    </row>
    <row r="29" spans="2:15">
      <c r="E29" s="147"/>
      <c r="F29" s="147"/>
      <c r="G29" s="147"/>
      <c r="H29" s="147"/>
      <c r="I29" s="147"/>
      <c r="J29" s="147"/>
      <c r="K29" s="147"/>
      <c r="L29" s="147"/>
    </row>
    <row r="30" spans="2:15">
      <c r="E30" s="147"/>
      <c r="F30" s="147"/>
      <c r="G30" s="147"/>
      <c r="H30" s="147"/>
      <c r="I30" s="147"/>
      <c r="J30" s="147"/>
      <c r="K30" s="147"/>
      <c r="L30" s="147"/>
    </row>
    <row r="31" spans="2:15">
      <c r="E31" s="148"/>
      <c r="F31" s="148"/>
      <c r="G31" s="148"/>
      <c r="H31" s="148"/>
      <c r="I31" s="148"/>
      <c r="J31" s="148"/>
      <c r="K31" s="148"/>
      <c r="L31" s="148"/>
    </row>
    <row r="32" spans="2:15">
      <c r="E32" s="148"/>
      <c r="F32" s="148"/>
      <c r="G32" s="148"/>
      <c r="H32" s="148"/>
      <c r="I32" s="148"/>
      <c r="J32" s="148"/>
      <c r="K32" s="148"/>
      <c r="L32" s="148"/>
    </row>
    <row r="33" spans="5:12">
      <c r="E33" s="148"/>
      <c r="F33" s="148"/>
      <c r="G33" s="148"/>
      <c r="H33" s="148"/>
      <c r="I33" s="148"/>
      <c r="J33" s="148"/>
      <c r="K33" s="148"/>
      <c r="L33" s="148"/>
    </row>
    <row r="34" spans="5:12">
      <c r="E34" s="148"/>
      <c r="F34" s="148"/>
      <c r="G34" s="148"/>
      <c r="H34" s="148"/>
      <c r="I34" s="148"/>
      <c r="J34" s="148"/>
      <c r="K34" s="148"/>
      <c r="L34" s="148"/>
    </row>
  </sheetData>
  <hyperlinks>
    <hyperlink ref="B2" location="SMSAAM!A1" display="INICIO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  <ignoredErrors>
    <ignoredError sqref="L6:L21 L24:L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9"/>
  <sheetViews>
    <sheetView showGridLines="0" zoomScale="90" zoomScaleNormal="9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J6" sqref="J6:J27"/>
    </sheetView>
  </sheetViews>
  <sheetFormatPr baseColWidth="10" defaultRowHeight="15"/>
  <cols>
    <col min="1" max="1" width="5.7109375" customWidth="1"/>
    <col min="2" max="2" width="32.28515625" style="52" bestFit="1" customWidth="1"/>
    <col min="3" max="3" width="13.5703125" bestFit="1" customWidth="1"/>
    <col min="5" max="5" width="12.140625" bestFit="1" customWidth="1"/>
    <col min="20" max="20" width="11.5703125" customWidth="1"/>
  </cols>
  <sheetData>
    <row r="2" spans="1:10">
      <c r="B2" s="74" t="s">
        <v>30</v>
      </c>
    </row>
    <row r="4" spans="1:10" ht="38.1" customHeight="1">
      <c r="A4" s="60"/>
      <c r="B4" s="76" t="s">
        <v>128</v>
      </c>
      <c r="C4" s="78" t="s">
        <v>200</v>
      </c>
      <c r="D4" s="77" t="s">
        <v>201</v>
      </c>
      <c r="E4" s="62" t="s">
        <v>202</v>
      </c>
      <c r="F4" s="62" t="s">
        <v>203</v>
      </c>
      <c r="G4" s="62" t="s">
        <v>210</v>
      </c>
      <c r="H4" s="62" t="s">
        <v>214</v>
      </c>
      <c r="I4" s="62" t="s">
        <v>218</v>
      </c>
      <c r="J4" s="62" t="s">
        <v>220</v>
      </c>
    </row>
    <row r="5" spans="1:10" s="79" customFormat="1">
      <c r="B5" s="80"/>
    </row>
    <row r="6" spans="1:10" s="75" customFormat="1" ht="15" customHeight="1">
      <c r="B6" s="81" t="s">
        <v>129</v>
      </c>
      <c r="C6" s="82">
        <v>222062</v>
      </c>
      <c r="D6" s="82">
        <v>221433</v>
      </c>
      <c r="E6" s="82">
        <v>207811</v>
      </c>
      <c r="F6" s="82">
        <v>237434</v>
      </c>
      <c r="G6" s="153">
        <v>241412</v>
      </c>
      <c r="H6" s="153">
        <v>262138</v>
      </c>
      <c r="I6" s="153">
        <v>252238</v>
      </c>
      <c r="J6" s="153">
        <v>303497</v>
      </c>
    </row>
    <row r="7" spans="1:10" s="75" customFormat="1" ht="15" customHeight="1">
      <c r="B7" s="81" t="s">
        <v>130</v>
      </c>
      <c r="C7" s="82">
        <v>182852</v>
      </c>
      <c r="D7" s="82">
        <v>155769</v>
      </c>
      <c r="E7" s="82">
        <v>151793</v>
      </c>
      <c r="F7" s="82">
        <v>147490</v>
      </c>
      <c r="G7" s="153">
        <v>151390</v>
      </c>
      <c r="H7" s="153">
        <v>145064</v>
      </c>
      <c r="I7" s="153">
        <v>146818</v>
      </c>
      <c r="J7" s="153">
        <v>146557</v>
      </c>
    </row>
    <row r="8" spans="1:10" ht="15" customHeight="1">
      <c r="B8" s="83" t="s">
        <v>131</v>
      </c>
      <c r="C8" s="84">
        <v>404914</v>
      </c>
      <c r="D8" s="84">
        <v>377202</v>
      </c>
      <c r="E8" s="84">
        <v>359604</v>
      </c>
      <c r="F8" s="84">
        <v>384924</v>
      </c>
      <c r="G8" s="84">
        <v>392802</v>
      </c>
      <c r="H8" s="84">
        <v>407202</v>
      </c>
      <c r="I8" s="84">
        <v>399056</v>
      </c>
      <c r="J8" s="84">
        <v>450054</v>
      </c>
    </row>
    <row r="9" spans="1:10" s="75" customFormat="1" ht="15" customHeight="1">
      <c r="B9" s="81" t="s">
        <v>132</v>
      </c>
      <c r="C9" s="86">
        <v>490125</v>
      </c>
      <c r="D9" s="86">
        <v>487170</v>
      </c>
      <c r="E9" s="86">
        <v>482555</v>
      </c>
      <c r="F9" s="86">
        <v>471064</v>
      </c>
      <c r="G9" s="86">
        <v>484299</v>
      </c>
      <c r="H9" s="86">
        <v>512529</v>
      </c>
      <c r="I9" s="86">
        <v>514416</v>
      </c>
      <c r="J9" s="86">
        <v>516141</v>
      </c>
    </row>
    <row r="10" spans="1:10" s="75" customFormat="1" ht="15" customHeight="1">
      <c r="B10" s="81" t="s">
        <v>133</v>
      </c>
      <c r="C10" s="86">
        <v>593089</v>
      </c>
      <c r="D10" s="86">
        <v>596463</v>
      </c>
      <c r="E10" s="86">
        <v>574727</v>
      </c>
      <c r="F10" s="86">
        <v>570324</v>
      </c>
      <c r="G10" s="86">
        <v>548136</v>
      </c>
      <c r="H10" s="86">
        <v>548980</v>
      </c>
      <c r="I10" s="86">
        <v>538942</v>
      </c>
      <c r="J10" s="86">
        <v>522241</v>
      </c>
    </row>
    <row r="11" spans="1:10" ht="15" customHeight="1">
      <c r="B11" s="83" t="s">
        <v>134</v>
      </c>
      <c r="C11" s="84">
        <v>1083214</v>
      </c>
      <c r="D11" s="84">
        <v>1083633</v>
      </c>
      <c r="E11" s="84">
        <v>1057282</v>
      </c>
      <c r="F11" s="84">
        <v>1041388</v>
      </c>
      <c r="G11" s="84">
        <v>1032435</v>
      </c>
      <c r="H11" s="84">
        <v>1061509</v>
      </c>
      <c r="I11" s="84">
        <v>1053358</v>
      </c>
      <c r="J11" s="84">
        <v>1038382</v>
      </c>
    </row>
    <row r="12" spans="1:10" ht="15" customHeight="1">
      <c r="B12" s="83" t="s">
        <v>135</v>
      </c>
      <c r="C12" s="84">
        <v>1488128</v>
      </c>
      <c r="D12" s="84">
        <v>1460835</v>
      </c>
      <c r="E12" s="84">
        <v>1416886</v>
      </c>
      <c r="F12" s="84">
        <v>1426312</v>
      </c>
      <c r="G12" s="84">
        <v>1425237</v>
      </c>
      <c r="H12" s="84">
        <v>1468711</v>
      </c>
      <c r="I12" s="84">
        <v>1452414</v>
      </c>
      <c r="J12" s="84">
        <v>1488436</v>
      </c>
    </row>
    <row r="13" spans="1:10" s="87" customFormat="1" ht="15" customHeight="1">
      <c r="B13" s="88"/>
      <c r="C13" s="89"/>
      <c r="D13" s="89"/>
      <c r="E13" s="89"/>
      <c r="F13" s="89"/>
      <c r="G13" s="9"/>
      <c r="J13" s="153"/>
    </row>
    <row r="14" spans="1:10" s="75" customFormat="1" ht="15" customHeight="1">
      <c r="B14" s="81" t="s">
        <v>136</v>
      </c>
      <c r="C14" s="82">
        <v>48184</v>
      </c>
      <c r="D14" s="82">
        <v>50571</v>
      </c>
      <c r="E14" s="82">
        <v>45962</v>
      </c>
      <c r="F14" s="82">
        <v>43599</v>
      </c>
      <c r="G14" s="153">
        <v>37613</v>
      </c>
      <c r="H14" s="153">
        <v>49660</v>
      </c>
      <c r="I14" s="153">
        <v>43555</v>
      </c>
      <c r="J14" s="153">
        <v>51988</v>
      </c>
    </row>
    <row r="15" spans="1:10" s="75" customFormat="1" ht="15" customHeight="1">
      <c r="B15" s="88" t="s">
        <v>137</v>
      </c>
      <c r="C15" s="82">
        <v>5429.3940000000002</v>
      </c>
      <c r="D15" s="82">
        <v>5634.4170000000004</v>
      </c>
      <c r="E15" s="82">
        <v>4513</v>
      </c>
      <c r="F15" s="82">
        <v>6058</v>
      </c>
      <c r="G15" s="153">
        <v>6174</v>
      </c>
      <c r="H15" s="153">
        <v>6142</v>
      </c>
      <c r="I15" s="153">
        <v>7323</v>
      </c>
      <c r="J15" s="153">
        <v>3972</v>
      </c>
    </row>
    <row r="16" spans="1:10" s="75" customFormat="1" ht="15" customHeight="1">
      <c r="B16" s="81" t="s">
        <v>138</v>
      </c>
      <c r="C16" s="91">
        <v>113051.606</v>
      </c>
      <c r="D16" s="91">
        <v>80107.582999999999</v>
      </c>
      <c r="E16" s="91">
        <v>67993</v>
      </c>
      <c r="F16" s="91">
        <v>78684</v>
      </c>
      <c r="G16" s="86">
        <v>86476</v>
      </c>
      <c r="H16" s="86">
        <v>85827</v>
      </c>
      <c r="I16" s="86">
        <v>84904</v>
      </c>
      <c r="J16" s="86">
        <v>85362</v>
      </c>
    </row>
    <row r="17" spans="2:10" ht="15" customHeight="1">
      <c r="B17" s="83" t="s">
        <v>139</v>
      </c>
      <c r="C17" s="92">
        <v>166665</v>
      </c>
      <c r="D17" s="92">
        <v>136313</v>
      </c>
      <c r="E17" s="92">
        <v>118468</v>
      </c>
      <c r="F17" s="92">
        <v>128341</v>
      </c>
      <c r="G17" s="84">
        <v>130263</v>
      </c>
      <c r="H17" s="84">
        <v>141629</v>
      </c>
      <c r="I17" s="84">
        <v>128459</v>
      </c>
      <c r="J17" s="84">
        <v>141322</v>
      </c>
    </row>
    <row r="18" spans="2:10" s="75" customFormat="1" ht="15" customHeight="1">
      <c r="B18" s="81" t="s">
        <v>140</v>
      </c>
      <c r="C18" s="82">
        <v>279786</v>
      </c>
      <c r="D18" s="82">
        <v>274174</v>
      </c>
      <c r="E18" s="82">
        <v>261863</v>
      </c>
      <c r="F18" s="82">
        <v>252511</v>
      </c>
      <c r="G18" s="153">
        <v>252960</v>
      </c>
      <c r="H18" s="153">
        <v>266419</v>
      </c>
      <c r="I18" s="153">
        <v>266727</v>
      </c>
      <c r="J18" s="153">
        <v>280073</v>
      </c>
    </row>
    <row r="19" spans="2:10" s="75" customFormat="1" ht="15" customHeight="1">
      <c r="B19" s="88" t="s">
        <v>137</v>
      </c>
      <c r="C19" s="82">
        <v>36034.091</v>
      </c>
      <c r="D19" s="82">
        <v>37544.983999999997</v>
      </c>
      <c r="E19" s="82">
        <v>38640</v>
      </c>
      <c r="F19" s="82">
        <v>38158</v>
      </c>
      <c r="G19" s="153">
        <v>37368</v>
      </c>
      <c r="H19" s="153">
        <v>37922</v>
      </c>
      <c r="I19" s="153">
        <v>36307</v>
      </c>
      <c r="J19" s="153">
        <v>38358</v>
      </c>
    </row>
    <row r="20" spans="2:10" s="75" customFormat="1" ht="15" customHeight="1">
      <c r="B20" s="81" t="s">
        <v>141</v>
      </c>
      <c r="C20" s="91">
        <v>91125.909</v>
      </c>
      <c r="D20" s="91">
        <v>89951.016000000003</v>
      </c>
      <c r="E20" s="91">
        <v>82617</v>
      </c>
      <c r="F20" s="91">
        <v>82226</v>
      </c>
      <c r="G20" s="86">
        <v>84279</v>
      </c>
      <c r="H20" s="86">
        <v>89468</v>
      </c>
      <c r="I20" s="86">
        <v>84834</v>
      </c>
      <c r="J20" s="86">
        <v>86143</v>
      </c>
    </row>
    <row r="21" spans="2:10" s="75" customFormat="1" ht="15" customHeight="1">
      <c r="B21" s="83" t="s">
        <v>142</v>
      </c>
      <c r="C21" s="92">
        <v>406946</v>
      </c>
      <c r="D21" s="92">
        <v>401670</v>
      </c>
      <c r="E21" s="92">
        <v>383120</v>
      </c>
      <c r="F21" s="92">
        <v>372895</v>
      </c>
      <c r="G21" s="84">
        <v>374607</v>
      </c>
      <c r="H21" s="84">
        <v>393809</v>
      </c>
      <c r="I21" s="84">
        <v>387868</v>
      </c>
      <c r="J21" s="84">
        <v>404574</v>
      </c>
    </row>
    <row r="22" spans="2:10" ht="15" customHeight="1">
      <c r="B22" s="83" t="s">
        <v>143</v>
      </c>
      <c r="C22" s="84">
        <v>573611</v>
      </c>
      <c r="D22" s="84">
        <v>537983</v>
      </c>
      <c r="E22" s="84">
        <v>501588</v>
      </c>
      <c r="F22" s="84">
        <v>501236</v>
      </c>
      <c r="G22" s="84">
        <v>504870</v>
      </c>
      <c r="H22" s="84">
        <v>535438</v>
      </c>
      <c r="I22" s="84">
        <v>516327</v>
      </c>
      <c r="J22" s="84">
        <v>545896</v>
      </c>
    </row>
    <row r="23" spans="2:10" s="87" customFormat="1">
      <c r="B23" s="93"/>
      <c r="G23" s="12"/>
      <c r="H23" s="12"/>
      <c r="I23" s="12"/>
      <c r="J23" s="12"/>
    </row>
    <row r="24" spans="2:10" s="75" customFormat="1" ht="20.100000000000001" customHeight="1">
      <c r="B24" s="81" t="s">
        <v>144</v>
      </c>
      <c r="C24" s="91">
        <v>762328</v>
      </c>
      <c r="D24" s="91">
        <v>771319</v>
      </c>
      <c r="E24" s="91">
        <v>761512</v>
      </c>
      <c r="F24" s="91">
        <v>772943</v>
      </c>
      <c r="G24" s="86">
        <v>772406</v>
      </c>
      <c r="H24" s="86">
        <v>785565</v>
      </c>
      <c r="I24" s="86">
        <v>783894</v>
      </c>
      <c r="J24" s="86">
        <v>791009</v>
      </c>
    </row>
    <row r="25" spans="2:10" s="75" customFormat="1" ht="20.100000000000001" customHeight="1">
      <c r="B25" s="81" t="s">
        <v>145</v>
      </c>
      <c r="C25" s="91">
        <v>152189</v>
      </c>
      <c r="D25" s="91">
        <v>151533</v>
      </c>
      <c r="E25" s="91">
        <v>153786</v>
      </c>
      <c r="F25" s="91">
        <v>152133</v>
      </c>
      <c r="G25" s="86">
        <v>147961</v>
      </c>
      <c r="H25" s="86">
        <v>147708</v>
      </c>
      <c r="I25" s="86">
        <v>152193</v>
      </c>
      <c r="J25" s="86">
        <v>151531</v>
      </c>
    </row>
    <row r="26" spans="2:10">
      <c r="B26" s="83" t="s">
        <v>146</v>
      </c>
      <c r="C26" s="84">
        <v>914517</v>
      </c>
      <c r="D26" s="84">
        <v>922852</v>
      </c>
      <c r="E26" s="84">
        <v>915298</v>
      </c>
      <c r="F26" s="84">
        <v>925076</v>
      </c>
      <c r="G26" s="84">
        <v>920367</v>
      </c>
      <c r="H26" s="84">
        <v>933273</v>
      </c>
      <c r="I26" s="84">
        <v>936087</v>
      </c>
      <c r="J26" s="84">
        <v>942540</v>
      </c>
    </row>
    <row r="27" spans="2:10">
      <c r="B27" s="83" t="s">
        <v>147</v>
      </c>
      <c r="C27" s="84">
        <v>1488128</v>
      </c>
      <c r="D27" s="84">
        <v>1460835</v>
      </c>
      <c r="E27" s="84">
        <v>1416886</v>
      </c>
      <c r="F27" s="84">
        <v>1426312</v>
      </c>
      <c r="G27" s="84">
        <v>1425237</v>
      </c>
      <c r="H27" s="84">
        <v>1468711</v>
      </c>
      <c r="I27" s="84">
        <v>1452414</v>
      </c>
      <c r="J27" s="84">
        <v>1488436</v>
      </c>
    </row>
    <row r="30" spans="2:10">
      <c r="B30" s="52" t="s">
        <v>148</v>
      </c>
    </row>
    <row r="34" spans="3:5">
      <c r="E34" s="91"/>
    </row>
    <row r="36" spans="3:5">
      <c r="C36" s="94"/>
    </row>
    <row r="37" spans="3:5">
      <c r="C37" s="95"/>
    </row>
    <row r="38" spans="3:5">
      <c r="C38" s="85"/>
    </row>
    <row r="39" spans="3:5">
      <c r="C39" s="58"/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7"/>
  <sheetViews>
    <sheetView showGridLines="0" topLeftCell="B1" zoomScale="110" zoomScaleNormal="110" workbookViewId="0">
      <pane xSplit="1" ySplit="4" topLeftCell="G5" activePane="bottomRight" state="frozen"/>
      <selection activeCell="B1" sqref="B1"/>
      <selection pane="topRight" activeCell="C1" sqref="C1"/>
      <selection pane="bottomLeft" activeCell="B5" sqref="B5"/>
      <selection pane="bottomRight" activeCell="J11" sqref="J11"/>
    </sheetView>
  </sheetViews>
  <sheetFormatPr baseColWidth="10" defaultRowHeight="15"/>
  <cols>
    <col min="1" max="1" width="5.7109375" customWidth="1"/>
    <col min="2" max="2" width="40" customWidth="1"/>
    <col min="3" max="7" width="13.5703125" customWidth="1"/>
  </cols>
  <sheetData>
    <row r="1" spans="2:15">
      <c r="B1" s="53" t="s">
        <v>30</v>
      </c>
      <c r="C1" s="53"/>
      <c r="D1" s="53"/>
      <c r="E1" s="53"/>
      <c r="F1" s="53"/>
      <c r="G1" s="53"/>
    </row>
    <row r="2" spans="2:15">
      <c r="H2" s="110"/>
      <c r="I2" s="110"/>
    </row>
    <row r="3" spans="2:15">
      <c r="B3" s="97" t="s">
        <v>180</v>
      </c>
      <c r="C3" s="127" t="s">
        <v>207</v>
      </c>
      <c r="D3" s="127" t="s">
        <v>208</v>
      </c>
      <c r="E3" s="127" t="s">
        <v>198</v>
      </c>
      <c r="F3" s="127" t="s">
        <v>149</v>
      </c>
      <c r="G3" s="127">
        <v>2017</v>
      </c>
      <c r="H3" s="127" t="s">
        <v>107</v>
      </c>
      <c r="I3" s="127" t="s">
        <v>108</v>
      </c>
      <c r="J3" s="127" t="s">
        <v>199</v>
      </c>
      <c r="K3" s="127" t="s">
        <v>209</v>
      </c>
      <c r="L3" s="127">
        <v>2018</v>
      </c>
      <c r="M3" s="127" t="s">
        <v>213</v>
      </c>
      <c r="N3" s="127" t="s">
        <v>217</v>
      </c>
      <c r="O3" s="127" t="s">
        <v>219</v>
      </c>
    </row>
    <row r="4" spans="2:15" ht="7.5" customHeight="1"/>
    <row r="5" spans="2:15">
      <c r="B5" s="105" t="s">
        <v>152</v>
      </c>
      <c r="C5" s="155">
        <v>44493</v>
      </c>
      <c r="D5" s="155">
        <v>44574</v>
      </c>
      <c r="E5" s="155">
        <v>46219</v>
      </c>
      <c r="F5" s="155">
        <v>47062</v>
      </c>
      <c r="G5" s="155">
        <v>182348</v>
      </c>
      <c r="H5" s="155">
        <v>47948</v>
      </c>
      <c r="I5" s="155">
        <v>47945</v>
      </c>
      <c r="J5" s="155">
        <v>45045</v>
      </c>
      <c r="K5" s="155">
        <v>47908</v>
      </c>
      <c r="L5" s="155">
        <f>+K5+J5+I5+H5</f>
        <v>188846</v>
      </c>
      <c r="M5" s="155">
        <v>46461</v>
      </c>
      <c r="N5" s="155">
        <v>47215.923280000003</v>
      </c>
      <c r="O5" s="155">
        <f>+[1]Remolcadores!$C$11</f>
        <v>50545.076719999997</v>
      </c>
    </row>
    <row r="6" spans="2:15">
      <c r="B6" s="51" t="s">
        <v>110</v>
      </c>
      <c r="C6" s="157">
        <v>-31230</v>
      </c>
      <c r="D6" s="157">
        <v>-32805</v>
      </c>
      <c r="E6" s="157">
        <v>-32821</v>
      </c>
      <c r="F6" s="157">
        <v>-34710</v>
      </c>
      <c r="G6" s="157">
        <v>-131566</v>
      </c>
      <c r="H6" s="157">
        <v>-32876</v>
      </c>
      <c r="I6" s="157">
        <v>-33139</v>
      </c>
      <c r="J6" s="157">
        <v>-31670</v>
      </c>
      <c r="K6" s="157">
        <v>-31408</v>
      </c>
      <c r="L6" s="157">
        <f t="shared" ref="L6:L15" si="0">+K6+J6+I6+H6</f>
        <v>-129093</v>
      </c>
      <c r="M6" s="157">
        <v>-30953</v>
      </c>
      <c r="N6" s="157">
        <v>-32424.10269049037</v>
      </c>
      <c r="O6" s="157">
        <f>+[1]Remolcadores!$C$12</f>
        <v>-33184.89730950963</v>
      </c>
    </row>
    <row r="7" spans="2:15">
      <c r="B7" s="115" t="s">
        <v>153</v>
      </c>
      <c r="C7" s="154">
        <f>+C5+C6</f>
        <v>13263</v>
      </c>
      <c r="D7" s="154">
        <f t="shared" ref="D7:K7" si="1">+D5+D6</f>
        <v>11769</v>
      </c>
      <c r="E7" s="154">
        <f t="shared" si="1"/>
        <v>13398</v>
      </c>
      <c r="F7" s="154">
        <f t="shared" si="1"/>
        <v>12352</v>
      </c>
      <c r="G7" s="154">
        <f t="shared" si="1"/>
        <v>50782</v>
      </c>
      <c r="H7" s="154">
        <v>15072</v>
      </c>
      <c r="I7" s="154">
        <v>14806</v>
      </c>
      <c r="J7" s="154">
        <f t="shared" si="1"/>
        <v>13375</v>
      </c>
      <c r="K7" s="154">
        <f t="shared" si="1"/>
        <v>16500</v>
      </c>
      <c r="L7" s="154">
        <f t="shared" si="0"/>
        <v>59753</v>
      </c>
      <c r="M7" s="154">
        <v>15508</v>
      </c>
      <c r="N7" s="154">
        <v>14791.820589509633</v>
      </c>
      <c r="O7" s="154">
        <f>+O5+O6</f>
        <v>17360.179410490367</v>
      </c>
    </row>
    <row r="8" spans="2:15">
      <c r="B8" s="51" t="s">
        <v>112</v>
      </c>
      <c r="C8" s="157">
        <v>-5237</v>
      </c>
      <c r="D8" s="157">
        <v>-5357</v>
      </c>
      <c r="E8" s="157">
        <v>-5838</v>
      </c>
      <c r="F8" s="157">
        <v>-6571</v>
      </c>
      <c r="G8" s="157">
        <v>-23003</v>
      </c>
      <c r="H8" s="157">
        <v>-5332</v>
      </c>
      <c r="I8" s="157">
        <v>-5439</v>
      </c>
      <c r="J8" s="157">
        <v>-5989</v>
      </c>
      <c r="K8" s="157">
        <v>-7047</v>
      </c>
      <c r="L8" s="157">
        <f t="shared" si="0"/>
        <v>-23807</v>
      </c>
      <c r="M8" s="157">
        <v>-5210</v>
      </c>
      <c r="N8" s="157">
        <v>-5061</v>
      </c>
      <c r="O8" s="157">
        <f>+[1]NOTA6!$AR$10</f>
        <v>-4688</v>
      </c>
    </row>
    <row r="9" spans="2:15">
      <c r="B9" s="105" t="s">
        <v>154</v>
      </c>
      <c r="C9" s="155">
        <f>+C7+C8</f>
        <v>8026</v>
      </c>
      <c r="D9" s="155">
        <f t="shared" ref="D9:O9" si="2">+D7+D8</f>
        <v>6412</v>
      </c>
      <c r="E9" s="155">
        <f t="shared" si="2"/>
        <v>7560</v>
      </c>
      <c r="F9" s="155">
        <f t="shared" si="2"/>
        <v>5781</v>
      </c>
      <c r="G9" s="155">
        <f t="shared" si="2"/>
        <v>27779</v>
      </c>
      <c r="H9" s="155">
        <f t="shared" si="2"/>
        <v>9740</v>
      </c>
      <c r="I9" s="155">
        <f t="shared" si="2"/>
        <v>9367</v>
      </c>
      <c r="J9" s="155">
        <f t="shared" si="2"/>
        <v>7386</v>
      </c>
      <c r="K9" s="155">
        <f t="shared" si="2"/>
        <v>9453</v>
      </c>
      <c r="L9" s="155">
        <f t="shared" si="2"/>
        <v>35946</v>
      </c>
      <c r="M9" s="155">
        <f t="shared" si="2"/>
        <v>10298</v>
      </c>
      <c r="N9" s="155">
        <f t="shared" si="2"/>
        <v>9730.8205895096326</v>
      </c>
      <c r="O9" s="155">
        <f t="shared" si="2"/>
        <v>12672.179410490367</v>
      </c>
    </row>
    <row r="10" spans="2:15">
      <c r="B10" s="51" t="s">
        <v>126</v>
      </c>
      <c r="C10" s="157">
        <v>16382</v>
      </c>
      <c r="D10" s="157">
        <v>14393</v>
      </c>
      <c r="E10" s="157">
        <v>15815</v>
      </c>
      <c r="F10" s="157">
        <v>13949.589144382204</v>
      </c>
      <c r="G10" s="157">
        <v>60539.589144382204</v>
      </c>
      <c r="H10" s="157">
        <f t="shared" ref="H10:O10" si="3">+H9+H11</f>
        <v>17570</v>
      </c>
      <c r="I10" s="157">
        <f t="shared" si="3"/>
        <v>17257</v>
      </c>
      <c r="J10" s="157">
        <f t="shared" si="3"/>
        <v>14993</v>
      </c>
      <c r="K10" s="157">
        <f t="shared" si="3"/>
        <v>17417.1301475357</v>
      </c>
      <c r="L10" s="157">
        <f t="shared" si="3"/>
        <v>67237.130147535703</v>
      </c>
      <c r="M10" s="157">
        <f t="shared" si="3"/>
        <v>17877</v>
      </c>
      <c r="N10" s="157">
        <f t="shared" si="3"/>
        <v>17356.533593333334</v>
      </c>
      <c r="O10" s="157">
        <f t="shared" si="3"/>
        <v>20221.666244556563</v>
      </c>
    </row>
    <row r="11" spans="2:15">
      <c r="B11" s="51" t="s">
        <v>155</v>
      </c>
      <c r="C11" s="157">
        <v>8356</v>
      </c>
      <c r="D11" s="157">
        <v>7981</v>
      </c>
      <c r="E11" s="157">
        <v>8255</v>
      </c>
      <c r="F11" s="157">
        <v>8168.5891443822002</v>
      </c>
      <c r="G11" s="157">
        <v>32760.5891443822</v>
      </c>
      <c r="H11" s="157">
        <v>7830</v>
      </c>
      <c r="I11" s="157">
        <v>7890</v>
      </c>
      <c r="J11" s="157">
        <v>7607</v>
      </c>
      <c r="K11" s="157">
        <v>7964.1301475356995</v>
      </c>
      <c r="L11" s="157">
        <f t="shared" si="0"/>
        <v>31291.1301475357</v>
      </c>
      <c r="M11" s="157">
        <v>7579</v>
      </c>
      <c r="N11" s="157">
        <v>7625.713003823701</v>
      </c>
      <c r="O11" s="157">
        <f>+[1]NOTA6!$AR$20</f>
        <v>7549.486834066196</v>
      </c>
    </row>
    <row r="12" spans="2:15">
      <c r="B12" s="51" t="s">
        <v>156</v>
      </c>
      <c r="C12" s="156">
        <f t="shared" ref="C12:K12" si="4">+C10/C5</f>
        <v>0.36819274942125729</v>
      </c>
      <c r="D12" s="156">
        <f t="shared" si="4"/>
        <v>0.32290124287701349</v>
      </c>
      <c r="E12" s="156">
        <f t="shared" si="4"/>
        <v>0.3421752958739912</v>
      </c>
      <c r="F12" s="156">
        <f t="shared" si="4"/>
        <v>0.29640876172670527</v>
      </c>
      <c r="G12" s="156">
        <f t="shared" si="4"/>
        <v>0.3320002914448319</v>
      </c>
      <c r="H12" s="156">
        <f t="shared" si="4"/>
        <v>0.36643864186201719</v>
      </c>
      <c r="I12" s="156">
        <f t="shared" si="4"/>
        <v>0.3599332568568151</v>
      </c>
      <c r="J12" s="156">
        <f t="shared" si="4"/>
        <v>0.33284493284493283</v>
      </c>
      <c r="K12" s="156">
        <f t="shared" si="4"/>
        <v>0.36355368931150744</v>
      </c>
      <c r="L12" s="156">
        <f>+L10/L5</f>
        <v>0.35604211975649841</v>
      </c>
      <c r="M12" s="156">
        <f t="shared" ref="M12:N12" si="5">+M10/M5</f>
        <v>0.38477432685478141</v>
      </c>
      <c r="N12" s="156">
        <f t="shared" si="5"/>
        <v>0.36759915697095591</v>
      </c>
      <c r="O12" s="156">
        <f>+O10/O5</f>
        <v>0.40007192701628891</v>
      </c>
    </row>
    <row r="13" spans="2:15">
      <c r="B13" s="105" t="s">
        <v>179</v>
      </c>
      <c r="C13" s="155">
        <v>5941</v>
      </c>
      <c r="D13" s="155">
        <v>4942</v>
      </c>
      <c r="E13" s="155">
        <v>9190</v>
      </c>
      <c r="F13" s="155">
        <v>5396</v>
      </c>
      <c r="G13" s="155">
        <v>25468</v>
      </c>
      <c r="H13" s="155">
        <v>6601</v>
      </c>
      <c r="I13" s="155">
        <v>5529</v>
      </c>
      <c r="J13" s="155">
        <v>4718</v>
      </c>
      <c r="K13" s="155">
        <v>5341</v>
      </c>
      <c r="L13" s="155">
        <f t="shared" si="0"/>
        <v>22189</v>
      </c>
      <c r="M13" s="155">
        <v>6930</v>
      </c>
      <c r="N13" s="155">
        <v>5550.121434339635</v>
      </c>
      <c r="O13" s="155">
        <f>+[1]Remolcadores!$C$17</f>
        <v>7760.878565660365</v>
      </c>
    </row>
    <row r="14" spans="2:15">
      <c r="B14" s="105" t="s">
        <v>105</v>
      </c>
      <c r="C14" s="155">
        <v>6398</v>
      </c>
      <c r="D14" s="155">
        <v>5106</v>
      </c>
      <c r="E14" s="155">
        <v>9190</v>
      </c>
      <c r="F14" s="155">
        <v>5396</v>
      </c>
      <c r="G14" s="155">
        <v>26090</v>
      </c>
      <c r="H14" s="155">
        <v>6601</v>
      </c>
      <c r="I14" s="155">
        <v>5529</v>
      </c>
      <c r="J14" s="155">
        <v>4718</v>
      </c>
      <c r="K14" s="155">
        <v>5341</v>
      </c>
      <c r="L14" s="155">
        <f t="shared" si="0"/>
        <v>22189</v>
      </c>
      <c r="M14" s="155">
        <v>6930</v>
      </c>
      <c r="N14" s="155">
        <v>5550.121434339635</v>
      </c>
      <c r="O14" s="155">
        <f>+[1]Remolcadores!$C$17</f>
        <v>7760.878565660365</v>
      </c>
    </row>
    <row r="15" spans="2:15">
      <c r="B15" s="51" t="s">
        <v>184</v>
      </c>
      <c r="C15" s="102">
        <v>1612</v>
      </c>
      <c r="D15" s="102">
        <v>1090</v>
      </c>
      <c r="E15" s="102">
        <v>1526</v>
      </c>
      <c r="F15" s="102">
        <v>561</v>
      </c>
      <c r="G15" s="102">
        <v>4789</v>
      </c>
      <c r="H15" s="102">
        <v>1704</v>
      </c>
      <c r="I15" s="102">
        <v>1761</v>
      </c>
      <c r="J15" s="102">
        <v>1615</v>
      </c>
      <c r="K15" s="102">
        <v>1476</v>
      </c>
      <c r="L15" s="102">
        <f t="shared" si="0"/>
        <v>6556</v>
      </c>
      <c r="M15" s="102">
        <v>2356</v>
      </c>
      <c r="N15" s="102">
        <v>1989.1632865033998</v>
      </c>
      <c r="O15" s="102">
        <f>+[1]Remolcadores!$C$18</f>
        <v>2035.8367134966002</v>
      </c>
    </row>
    <row r="16" spans="2:15">
      <c r="B16" s="108" t="s">
        <v>181</v>
      </c>
    </row>
    <row r="17" spans="2:15">
      <c r="B17" s="108" t="s">
        <v>182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</row>
    <row r="18" spans="2:15">
      <c r="B18" s="108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2:15">
      <c r="B19" s="108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</row>
    <row r="20" spans="2:15">
      <c r="B20" s="97" t="s">
        <v>157</v>
      </c>
      <c r="C20" s="127" t="s">
        <v>207</v>
      </c>
      <c r="D20" s="127" t="s">
        <v>208</v>
      </c>
      <c r="E20" s="127" t="s">
        <v>198</v>
      </c>
      <c r="F20" s="127" t="s">
        <v>149</v>
      </c>
      <c r="G20" s="127">
        <v>2017</v>
      </c>
      <c r="H20" s="127" t="s">
        <v>107</v>
      </c>
      <c r="I20" s="127" t="s">
        <v>108</v>
      </c>
      <c r="J20" s="127" t="s">
        <v>199</v>
      </c>
      <c r="K20" s="127" t="s">
        <v>209</v>
      </c>
      <c r="L20" s="127">
        <v>2018</v>
      </c>
      <c r="M20" s="127" t="s">
        <v>213</v>
      </c>
      <c r="N20" s="127" t="s">
        <v>217</v>
      </c>
      <c r="O20" s="127" t="s">
        <v>219</v>
      </c>
    </row>
    <row r="21" spans="2:15" ht="6.75" customHeight="1"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</row>
    <row r="22" spans="2:15">
      <c r="B22" s="105" t="s">
        <v>152</v>
      </c>
      <c r="C22" s="106">
        <v>35351.323156602855</v>
      </c>
      <c r="D22" s="106">
        <v>39591.894040815212</v>
      </c>
      <c r="E22" s="106">
        <v>45321.051523351016</v>
      </c>
      <c r="F22" s="106">
        <v>44227.535379668894</v>
      </c>
      <c r="G22" s="106">
        <f>SUM(C22:F22)</f>
        <v>164491.80410043799</v>
      </c>
      <c r="H22" s="106">
        <v>39369</v>
      </c>
      <c r="I22" s="106">
        <v>35035.585047947607</v>
      </c>
      <c r="J22" s="106">
        <v>34168.556568878586</v>
      </c>
      <c r="K22" s="106">
        <v>33276.266928895311</v>
      </c>
      <c r="L22" s="106">
        <f>SUM(H22:K22)</f>
        <v>141849.4085457215</v>
      </c>
      <c r="M22" s="106">
        <v>31640.350361285902</v>
      </c>
      <c r="N22" s="106">
        <f>+[2]Remolcadores!$C$65</f>
        <v>33318.918946796795</v>
      </c>
      <c r="O22" s="106">
        <f>+[1]Remolcadores!$C$28</f>
        <v>35679.780852666401</v>
      </c>
    </row>
    <row r="23" spans="2:15">
      <c r="B23" s="51" t="s">
        <v>110</v>
      </c>
      <c r="C23" s="102">
        <v>-23131.527837608999</v>
      </c>
      <c r="D23" s="102">
        <v>-24712.749280419404</v>
      </c>
      <c r="E23" s="102">
        <v>-26711.364084796398</v>
      </c>
      <c r="F23" s="102">
        <v>-24165.052296170099</v>
      </c>
      <c r="G23" s="102">
        <f>SUM(C23:F23)</f>
        <v>-98720.693498994893</v>
      </c>
      <c r="H23" s="102">
        <v>-25117</v>
      </c>
      <c r="I23" s="102">
        <v>-24126.618827267797</v>
      </c>
      <c r="J23" s="102">
        <v>-22978.779821114698</v>
      </c>
      <c r="K23" s="102">
        <v>-22182.267829775901</v>
      </c>
      <c r="L23" s="102">
        <f t="shared" ref="L23:L30" si="6">SUM(H23:K23)</f>
        <v>-94404.666478158397</v>
      </c>
      <c r="M23" s="102">
        <v>-22141.597447988199</v>
      </c>
      <c r="N23" s="157">
        <f>+[2]Remolcadores!$C$66</f>
        <v>-22254.681255250398</v>
      </c>
      <c r="O23" s="157">
        <f>+[1]Remolcadores!$C$29</f>
        <v>-24261.471705357802</v>
      </c>
    </row>
    <row r="24" spans="2:15">
      <c r="B24" s="115" t="s">
        <v>153</v>
      </c>
      <c r="C24" s="154">
        <f>+C22+C23</f>
        <v>12219.795318993856</v>
      </c>
      <c r="D24" s="154">
        <f t="shared" ref="D24:K24" si="7">+D22+D23</f>
        <v>14879.144760395808</v>
      </c>
      <c r="E24" s="154">
        <f t="shared" si="7"/>
        <v>18609.687438554618</v>
      </c>
      <c r="F24" s="154">
        <f t="shared" si="7"/>
        <v>20062.483083498795</v>
      </c>
      <c r="G24" s="154">
        <f t="shared" ref="G24:G30" si="8">SUM(C24:F24)</f>
        <v>65771.11060144307</v>
      </c>
      <c r="H24" s="154">
        <v>14252</v>
      </c>
      <c r="I24" s="154">
        <v>10908.966220679809</v>
      </c>
      <c r="J24" s="154">
        <f t="shared" si="7"/>
        <v>11189.776747763888</v>
      </c>
      <c r="K24" s="154">
        <f t="shared" si="7"/>
        <v>11093.99909911941</v>
      </c>
      <c r="L24" s="154">
        <f t="shared" si="6"/>
        <v>47444.7420675631</v>
      </c>
      <c r="M24" s="154">
        <v>9498.7529132977033</v>
      </c>
      <c r="N24" s="154">
        <f>+N22+N23</f>
        <v>11064.237691546397</v>
      </c>
      <c r="O24" s="154">
        <f>+O22+O23</f>
        <v>11418.309147308599</v>
      </c>
    </row>
    <row r="25" spans="2:15">
      <c r="B25" s="51" t="s">
        <v>112</v>
      </c>
      <c r="C25" s="157">
        <v>-4213.4921635835999</v>
      </c>
      <c r="D25" s="157">
        <v>-4339.8694689082004</v>
      </c>
      <c r="E25" s="157">
        <v>-3221.4912130363136</v>
      </c>
      <c r="F25" s="157">
        <v>-4679.424290385401</v>
      </c>
      <c r="G25" s="157">
        <f t="shared" si="8"/>
        <v>-16454.277135913515</v>
      </c>
      <c r="H25" s="157">
        <v>-4922</v>
      </c>
      <c r="I25" s="157">
        <v>-4709.333528236506</v>
      </c>
      <c r="J25" s="157">
        <v>-4173</v>
      </c>
      <c r="K25" s="157">
        <v>-4822.5833058127018</v>
      </c>
      <c r="L25" s="157">
        <f>SUM(H25:K25)</f>
        <v>-18626.916834049207</v>
      </c>
      <c r="M25" s="157">
        <v>-4190.4519998646001</v>
      </c>
      <c r="N25" s="157">
        <v>-4345.8849940789987</v>
      </c>
      <c r="O25" s="157">
        <f>+[1]Remolcadores!$C$30</f>
        <v>-4404.7118022829</v>
      </c>
    </row>
    <row r="26" spans="2:15">
      <c r="B26" s="115" t="s">
        <v>154</v>
      </c>
      <c r="C26" s="154">
        <f>+C24+C25</f>
        <v>8006.3031554102563</v>
      </c>
      <c r="D26" s="154">
        <f t="shared" ref="D26:F26" si="9">+D24+D25</f>
        <v>10539.275291487607</v>
      </c>
      <c r="E26" s="154">
        <f t="shared" si="9"/>
        <v>15388.196225518304</v>
      </c>
      <c r="F26" s="154">
        <f t="shared" si="9"/>
        <v>15383.058793113394</v>
      </c>
      <c r="G26" s="154">
        <f t="shared" si="8"/>
        <v>49316.833465529562</v>
      </c>
      <c r="H26" s="154">
        <f>+H24+H25</f>
        <v>9330</v>
      </c>
      <c r="I26" s="154">
        <f t="shared" ref="I26:O26" si="10">+I24+I25</f>
        <v>6199.6326924433033</v>
      </c>
      <c r="J26" s="154">
        <f t="shared" si="10"/>
        <v>7016.7767477638881</v>
      </c>
      <c r="K26" s="154">
        <f t="shared" si="10"/>
        <v>6271.4157933067081</v>
      </c>
      <c r="L26" s="154">
        <f t="shared" si="10"/>
        <v>28817.825233513893</v>
      </c>
      <c r="M26" s="154">
        <f t="shared" si="10"/>
        <v>5308.3009134331032</v>
      </c>
      <c r="N26" s="154">
        <f t="shared" si="10"/>
        <v>6718.3526974673987</v>
      </c>
      <c r="O26" s="154">
        <f t="shared" si="10"/>
        <v>7013.5973450256988</v>
      </c>
    </row>
    <row r="27" spans="2:15">
      <c r="B27" s="105" t="s">
        <v>126</v>
      </c>
      <c r="C27" s="155">
        <f>+C26+C28</f>
        <v>13859.303155410256</v>
      </c>
      <c r="D27" s="155">
        <f>+D26+D28</f>
        <v>16310.007590960806</v>
      </c>
      <c r="E27" s="155">
        <f t="shared" ref="E27:F27" si="11">+E26+E28</f>
        <v>20571.380771494609</v>
      </c>
      <c r="F27" s="155">
        <f t="shared" si="11"/>
        <v>21331.058793113392</v>
      </c>
      <c r="G27" s="155">
        <f t="shared" si="8"/>
        <v>72071.750310979056</v>
      </c>
      <c r="H27" s="155">
        <f>+H26+H28</f>
        <v>15362</v>
      </c>
      <c r="I27" s="155">
        <f t="shared" ref="I27:O27" si="12">+I26+I28</f>
        <v>12166.838767200599</v>
      </c>
      <c r="J27" s="155">
        <f t="shared" si="12"/>
        <v>11821.202754191687</v>
      </c>
      <c r="K27" s="155">
        <f t="shared" si="12"/>
        <v>11929.466028159299</v>
      </c>
      <c r="L27" s="155">
        <f t="shared" si="12"/>
        <v>51279.507549551578</v>
      </c>
      <c r="M27" s="155">
        <f t="shared" si="12"/>
        <v>11029.848297729903</v>
      </c>
      <c r="N27" s="155">
        <f t="shared" si="12"/>
        <v>12982.860621610298</v>
      </c>
      <c r="O27" s="155">
        <f t="shared" si="12"/>
        <v>12940.597345025699</v>
      </c>
    </row>
    <row r="28" spans="2:15">
      <c r="B28" s="51" t="s">
        <v>155</v>
      </c>
      <c r="C28" s="157">
        <v>5853</v>
      </c>
      <c r="D28" s="157">
        <v>5770.7322994731985</v>
      </c>
      <c r="E28" s="157">
        <v>5183.1845459763044</v>
      </c>
      <c r="F28" s="157">
        <v>5948</v>
      </c>
      <c r="G28" s="157">
        <f t="shared" si="8"/>
        <v>22754.916845449501</v>
      </c>
      <c r="H28" s="157">
        <v>6032</v>
      </c>
      <c r="I28" s="157">
        <v>5967.2060747572959</v>
      </c>
      <c r="J28" s="157">
        <v>4804.4260064277996</v>
      </c>
      <c r="K28" s="157">
        <v>5658.0502348525897</v>
      </c>
      <c r="L28" s="157">
        <f t="shared" si="6"/>
        <v>22461.682316037688</v>
      </c>
      <c r="M28" s="157">
        <v>5721.5473842967995</v>
      </c>
      <c r="N28" s="157">
        <v>6264.5079241428994</v>
      </c>
      <c r="O28" s="157">
        <v>5927</v>
      </c>
    </row>
    <row r="29" spans="2:15">
      <c r="B29" s="51" t="s">
        <v>156</v>
      </c>
      <c r="C29" s="156">
        <f>+C27/C22</f>
        <v>0.39204482089722409</v>
      </c>
      <c r="D29" s="156">
        <f t="shared" ref="D29:L29" si="13">+D27/D22</f>
        <v>0.41195320370747729</v>
      </c>
      <c r="E29" s="156">
        <f t="shared" si="13"/>
        <v>0.45390343074664768</v>
      </c>
      <c r="F29" s="156">
        <f t="shared" si="13"/>
        <v>0.48230267886279593</v>
      </c>
      <c r="G29" s="156">
        <f t="shared" si="13"/>
        <v>0.43814797159724961</v>
      </c>
      <c r="H29" s="156">
        <v>0.38172592292022406</v>
      </c>
      <c r="I29" s="156">
        <v>0.34727088902753561</v>
      </c>
      <c r="J29" s="156">
        <f t="shared" si="13"/>
        <v>0.34596728516646436</v>
      </c>
      <c r="K29" s="156">
        <f t="shared" si="13"/>
        <v>0.3584977261316652</v>
      </c>
      <c r="L29" s="156">
        <f t="shared" si="13"/>
        <v>0.36150667158420297</v>
      </c>
      <c r="M29" s="156">
        <v>0.34860070042794672</v>
      </c>
      <c r="N29" s="156">
        <f t="shared" ref="N29:O29" si="14">+N27/N22</f>
        <v>0.38965431748674551</v>
      </c>
      <c r="O29" s="156">
        <f t="shared" si="14"/>
        <v>0.36268713079998161</v>
      </c>
    </row>
    <row r="30" spans="2:15">
      <c r="B30" s="105" t="s">
        <v>183</v>
      </c>
      <c r="C30" s="106">
        <v>2056.6698190030979</v>
      </c>
      <c r="D30" s="106">
        <v>2181.3301809969021</v>
      </c>
      <c r="E30" s="106">
        <v>4188</v>
      </c>
      <c r="F30" s="106">
        <v>4047</v>
      </c>
      <c r="G30" s="106">
        <f t="shared" si="8"/>
        <v>12473</v>
      </c>
      <c r="H30" s="106">
        <v>2244</v>
      </c>
      <c r="I30" s="106">
        <v>1744</v>
      </c>
      <c r="J30" s="106">
        <v>1900</v>
      </c>
      <c r="K30" s="106">
        <v>1612</v>
      </c>
      <c r="L30" s="106">
        <f t="shared" si="6"/>
        <v>7500</v>
      </c>
      <c r="M30" s="106">
        <v>1138</v>
      </c>
      <c r="N30" s="106">
        <v>1610.8455342009001</v>
      </c>
      <c r="O30" s="106">
        <f>+[1]Remolcadores!$C$16</f>
        <v>1889.1566385679998</v>
      </c>
    </row>
    <row r="31" spans="2:15">
      <c r="B31" s="52" t="s">
        <v>178</v>
      </c>
      <c r="C31" s="52"/>
      <c r="D31" s="52"/>
      <c r="E31" s="52"/>
      <c r="F31" s="52"/>
      <c r="G31" s="52"/>
      <c r="J31" s="59"/>
    </row>
    <row r="32" spans="2:15">
      <c r="G32" s="59"/>
      <c r="I32" s="59"/>
    </row>
    <row r="33" spans="5:12">
      <c r="H33" s="70"/>
      <c r="I33" s="70"/>
    </row>
    <row r="35" spans="5:12">
      <c r="H35" s="59"/>
      <c r="I35" s="59"/>
      <c r="J35" s="59"/>
      <c r="K35" s="59"/>
      <c r="L35" s="59"/>
    </row>
    <row r="36" spans="5:12">
      <c r="E36" s="157"/>
    </row>
    <row r="37" spans="5:12">
      <c r="E37" s="59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7" orientation="landscape" r:id="rId1"/>
  <customProperties>
    <customPr name="_pios_id" r:id="rId2"/>
    <customPr name="EpmWorksheetKeyString_GUID" r:id="rId3"/>
  </customProperties>
  <ignoredErrors>
    <ignoredError sqref="L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0"/>
  <sheetViews>
    <sheetView showGridLines="0" zoomScale="110" zoomScaleNormal="110" workbookViewId="0">
      <selection activeCell="T42" sqref="T42"/>
    </sheetView>
  </sheetViews>
  <sheetFormatPr baseColWidth="10" defaultRowHeight="15"/>
  <cols>
    <col min="1" max="1" width="5.7109375" customWidth="1"/>
    <col min="2" max="2" width="13.5703125" customWidth="1"/>
    <col min="3" max="3" width="8" bestFit="1" customWidth="1"/>
    <col min="4" max="4" width="11.42578125" customWidth="1"/>
    <col min="5" max="5" width="10.85546875" customWidth="1"/>
    <col min="9" max="9" width="10.42578125" customWidth="1"/>
    <col min="11" max="11" width="9.140625" customWidth="1"/>
    <col min="12" max="12" width="11.140625" customWidth="1"/>
    <col min="13" max="13" width="9.140625" customWidth="1"/>
  </cols>
  <sheetData>
    <row r="1" spans="2:16">
      <c r="B1" s="53" t="s">
        <v>30</v>
      </c>
      <c r="C1" s="114"/>
      <c r="D1" s="127" t="s">
        <v>207</v>
      </c>
      <c r="E1" s="127" t="s">
        <v>208</v>
      </c>
      <c r="F1" s="127" t="s">
        <v>198</v>
      </c>
      <c r="G1" s="127" t="s">
        <v>149</v>
      </c>
      <c r="H1" s="127">
        <v>2017</v>
      </c>
      <c r="I1" s="127" t="s">
        <v>107</v>
      </c>
      <c r="J1" s="127" t="s">
        <v>108</v>
      </c>
      <c r="K1" s="127" t="s">
        <v>199</v>
      </c>
      <c r="L1" s="127" t="s">
        <v>209</v>
      </c>
      <c r="M1" s="127">
        <v>2018</v>
      </c>
      <c r="N1" s="127" t="s">
        <v>213</v>
      </c>
      <c r="O1" s="127" t="s">
        <v>217</v>
      </c>
      <c r="P1" s="127" t="s">
        <v>219</v>
      </c>
    </row>
    <row r="2" spans="2:16">
      <c r="B2" s="97" t="s">
        <v>158</v>
      </c>
      <c r="C2" s="97"/>
    </row>
    <row r="3" spans="2:16" ht="6.95" customHeight="1">
      <c r="B3" s="99"/>
      <c r="C3" s="99"/>
    </row>
    <row r="4" spans="2:16">
      <c r="B4" s="100" t="s">
        <v>64</v>
      </c>
      <c r="C4" s="101" t="s">
        <v>43</v>
      </c>
      <c r="D4" s="102">
        <v>10401.524949000001</v>
      </c>
      <c r="E4" s="102">
        <v>11603</v>
      </c>
      <c r="F4" s="102">
        <v>12110</v>
      </c>
      <c r="G4" s="102">
        <v>11012</v>
      </c>
      <c r="H4" s="102">
        <f>SUM(D4:G4)</f>
        <v>45126.524948999999</v>
      </c>
      <c r="I4" s="102">
        <v>9712.3277701000006</v>
      </c>
      <c r="J4" s="102">
        <v>12051</v>
      </c>
      <c r="K4" s="102">
        <v>11275.757659999999</v>
      </c>
      <c r="L4" s="102">
        <v>10483.719800000001</v>
      </c>
      <c r="M4" s="102">
        <v>43832</v>
      </c>
      <c r="N4" s="102">
        <v>11040.267109999999</v>
      </c>
      <c r="O4" s="102">
        <v>11706.66006</v>
      </c>
      <c r="P4" s="59">
        <f>+[1]Puertos!$C$6</f>
        <v>11819.497439999999</v>
      </c>
    </row>
    <row r="5" spans="2:16">
      <c r="B5" s="100" t="s">
        <v>79</v>
      </c>
      <c r="C5" s="101" t="s">
        <v>43</v>
      </c>
      <c r="D5" s="102">
        <v>10298.051879999999</v>
      </c>
      <c r="E5" s="102">
        <v>14860.601650000001</v>
      </c>
      <c r="F5" s="102">
        <v>20905.121450000002</v>
      </c>
      <c r="G5" s="102">
        <v>25368.712481355</v>
      </c>
      <c r="H5" s="102">
        <f t="shared" ref="H5:H12" si="0">SUM(D5:G5)</f>
        <v>71432.487461355006</v>
      </c>
      <c r="I5" s="102">
        <v>24563.917030000001</v>
      </c>
      <c r="J5" s="102">
        <v>24029</v>
      </c>
      <c r="K5" s="102">
        <v>25084.024040000004</v>
      </c>
      <c r="L5" s="102">
        <v>26581.412319999999</v>
      </c>
      <c r="M5" s="102">
        <v>99611</v>
      </c>
      <c r="N5" s="102">
        <v>27469.942019999995</v>
      </c>
      <c r="O5" s="102">
        <v>22515.08354</v>
      </c>
      <c r="P5" s="59">
        <f>+[1]Puertos!$C$7</f>
        <v>24264.243030000001</v>
      </c>
    </row>
    <row r="6" spans="2:16">
      <c r="B6" s="100" t="s">
        <v>90</v>
      </c>
      <c r="C6" s="101" t="s">
        <v>43</v>
      </c>
      <c r="D6" s="102">
        <v>9544.8462100000015</v>
      </c>
      <c r="E6" s="102">
        <v>7482.3856500000002</v>
      </c>
      <c r="F6" s="102">
        <v>7481.5272300000006</v>
      </c>
      <c r="G6" s="102">
        <v>8530.4939300000005</v>
      </c>
      <c r="H6" s="102">
        <f t="shared" si="0"/>
        <v>33039.253020000004</v>
      </c>
      <c r="I6" s="102">
        <v>11170.045599999999</v>
      </c>
      <c r="J6" s="102">
        <v>11542</v>
      </c>
      <c r="K6" s="102">
        <v>11960.114370000001</v>
      </c>
      <c r="L6" s="102">
        <v>12304.522800000001</v>
      </c>
      <c r="M6" s="102">
        <v>46976</v>
      </c>
      <c r="N6" s="102">
        <v>12648.902809999998</v>
      </c>
      <c r="O6" s="102">
        <v>11786.817300000001</v>
      </c>
      <c r="P6" s="59">
        <f>+[1]Puertos!$C$8</f>
        <v>12089.296390000001</v>
      </c>
    </row>
    <row r="7" spans="2:16">
      <c r="B7" s="100" t="s">
        <v>82</v>
      </c>
      <c r="C7" s="101" t="s">
        <v>43</v>
      </c>
      <c r="D7" s="102">
        <v>2828.3471399999999</v>
      </c>
      <c r="E7" s="102">
        <v>3679.5145899999998</v>
      </c>
      <c r="F7" s="102">
        <v>3858.6827899999998</v>
      </c>
      <c r="G7" s="102">
        <v>3223.2682800000002</v>
      </c>
      <c r="H7" s="102">
        <f t="shared" si="0"/>
        <v>13589.8128</v>
      </c>
      <c r="I7" s="102">
        <v>3645.3041399999997</v>
      </c>
      <c r="J7" s="102">
        <v>3620</v>
      </c>
      <c r="K7" s="102">
        <v>3632.0265599999998</v>
      </c>
      <c r="L7" s="102">
        <v>3826.7013413287</v>
      </c>
      <c r="M7" s="102">
        <v>14718</v>
      </c>
      <c r="N7" s="102">
        <v>3970.0482100000004</v>
      </c>
      <c r="O7" s="102">
        <v>4805.5654699999996</v>
      </c>
      <c r="P7" s="59">
        <f>+[1]Puertos!$C$9</f>
        <v>4569.6659615881999</v>
      </c>
    </row>
    <row r="8" spans="2:16">
      <c r="B8" s="100" t="s">
        <v>189</v>
      </c>
      <c r="C8" s="101" t="s">
        <v>43</v>
      </c>
      <c r="D8" s="102">
        <v>8893.7807699999994</v>
      </c>
      <c r="E8" s="102">
        <v>15943.6085700001</v>
      </c>
      <c r="F8" s="102">
        <v>14948.57257</v>
      </c>
      <c r="G8" s="102">
        <v>15294.23128</v>
      </c>
      <c r="H8" s="102">
        <f t="shared" si="0"/>
        <v>55080.1931900001</v>
      </c>
      <c r="I8" s="102">
        <v>13819.170664000001</v>
      </c>
      <c r="J8" s="102">
        <v>17040</v>
      </c>
      <c r="K8" s="102">
        <v>16030.383450000001</v>
      </c>
      <c r="L8" s="102">
        <v>17913.510584899999</v>
      </c>
      <c r="M8" s="102">
        <v>64804</v>
      </c>
      <c r="N8" s="102">
        <v>15294.434990000002</v>
      </c>
      <c r="O8" s="102">
        <v>16433.15151</v>
      </c>
      <c r="P8" s="59">
        <f>+[1]Puertos!$C$10</f>
        <v>16085.710120000002</v>
      </c>
    </row>
    <row r="9" spans="2:16">
      <c r="B9" s="100" t="s">
        <v>67</v>
      </c>
      <c r="C9" s="101" t="s">
        <v>56</v>
      </c>
      <c r="D9" s="102">
        <v>22481.504106763499</v>
      </c>
      <c r="E9" s="102">
        <v>21658.912809999998</v>
      </c>
      <c r="F9" s="102">
        <v>21180.047259999999</v>
      </c>
      <c r="G9" s="102">
        <v>21191.794109999999</v>
      </c>
      <c r="H9" s="102">
        <f t="shared" si="0"/>
        <v>86512.258286763492</v>
      </c>
      <c r="I9" s="102">
        <v>20469.128119999998</v>
      </c>
      <c r="J9" s="102">
        <v>22427.545489999997</v>
      </c>
      <c r="K9" s="102">
        <v>25118.1956399999</v>
      </c>
      <c r="L9" s="102">
        <v>35679.130750038195</v>
      </c>
      <c r="M9" s="102">
        <v>103694</v>
      </c>
      <c r="N9" s="102">
        <v>27813</v>
      </c>
      <c r="O9" s="102">
        <v>26508.786345083201</v>
      </c>
      <c r="P9" s="59">
        <f>+[1]Puertos!$C$11</f>
        <v>26257.833647693096</v>
      </c>
    </row>
    <row r="10" spans="2:16">
      <c r="B10" s="100" t="s">
        <v>70</v>
      </c>
      <c r="C10" s="101" t="s">
        <v>56</v>
      </c>
      <c r="D10" s="102">
        <v>15947.597890000001</v>
      </c>
      <c r="E10" s="102">
        <v>18351.073110000001</v>
      </c>
      <c r="F10" s="102">
        <v>16449.720710000001</v>
      </c>
      <c r="G10" s="102">
        <v>15056.67605</v>
      </c>
      <c r="H10" s="102">
        <f t="shared" si="0"/>
        <v>65805.067760000005</v>
      </c>
      <c r="I10" s="102">
        <v>18283.091079999998</v>
      </c>
      <c r="J10" s="102">
        <v>16529.824619999999</v>
      </c>
      <c r="K10" s="102">
        <v>15926.349679999999</v>
      </c>
      <c r="L10" s="102">
        <v>15364.73461</v>
      </c>
      <c r="M10" s="102">
        <v>66104</v>
      </c>
      <c r="N10" s="102">
        <v>15070.485460000002</v>
      </c>
      <c r="O10" s="102">
        <v>14120.968469999998</v>
      </c>
      <c r="P10" s="59">
        <f>+[1]Puertos!$C$12</f>
        <v>11657.994815724403</v>
      </c>
    </row>
    <row r="11" spans="2:16">
      <c r="B11" s="100" t="s">
        <v>72</v>
      </c>
      <c r="C11" s="101" t="s">
        <v>56</v>
      </c>
      <c r="D11" s="102">
        <v>11000.206</v>
      </c>
      <c r="E11" s="102">
        <v>10261.521640000301</v>
      </c>
      <c r="F11" s="102">
        <v>8403.4239700001999</v>
      </c>
      <c r="G11" s="102">
        <v>12163.7843735278</v>
      </c>
      <c r="H11" s="102">
        <f t="shared" si="0"/>
        <v>41828.935983528303</v>
      </c>
      <c r="I11" s="102">
        <v>10424.3232238002</v>
      </c>
      <c r="J11" s="102">
        <v>11159.875159999998</v>
      </c>
      <c r="K11" s="102">
        <v>11081.19560698</v>
      </c>
      <c r="L11" s="102">
        <v>13508.606009163102</v>
      </c>
      <c r="M11" s="102">
        <v>46174</v>
      </c>
      <c r="N11" s="102">
        <v>13310.7744</v>
      </c>
      <c r="O11" s="102">
        <v>12547.991329999999</v>
      </c>
      <c r="P11" s="59">
        <f>+[1]Puertos!$C$13</f>
        <v>12402.961570000003</v>
      </c>
    </row>
    <row r="12" spans="2:16">
      <c r="B12" s="100" t="s">
        <v>75</v>
      </c>
      <c r="C12" s="101" t="s">
        <v>56</v>
      </c>
      <c r="D12" s="102">
        <v>4160.8263300283006</v>
      </c>
      <c r="E12" s="102">
        <v>3860.1215091298004</v>
      </c>
      <c r="F12" s="102">
        <v>8677.6556717544991</v>
      </c>
      <c r="G12" s="102">
        <v>3961.9290762518003</v>
      </c>
      <c r="H12" s="102">
        <f t="shared" si="0"/>
        <v>20660.532587164402</v>
      </c>
      <c r="I12" s="102">
        <v>4163.0145107858998</v>
      </c>
      <c r="J12" s="102">
        <v>4158.9979999999996</v>
      </c>
      <c r="K12" s="102">
        <v>3192.6586585528999</v>
      </c>
      <c r="L12" s="102">
        <v>4300.5468046294</v>
      </c>
      <c r="M12" s="102">
        <v>15792</v>
      </c>
      <c r="N12" s="102">
        <v>4619.76368</v>
      </c>
      <c r="O12" s="102">
        <v>5189.3969999999999</v>
      </c>
      <c r="P12" s="59">
        <f>+[1]Puertos!$C$14</f>
        <v>4507.1409999999996</v>
      </c>
    </row>
    <row r="13" spans="2:16">
      <c r="B13" s="100" t="s">
        <v>87</v>
      </c>
      <c r="C13" s="101" t="s">
        <v>56</v>
      </c>
      <c r="D13" s="102">
        <v>526</v>
      </c>
      <c r="E13" s="102">
        <v>471</v>
      </c>
      <c r="F13" s="102">
        <v>537</v>
      </c>
      <c r="G13" s="102">
        <v>622</v>
      </c>
      <c r="H13" s="102">
        <v>2156</v>
      </c>
      <c r="I13" s="102">
        <v>1033</v>
      </c>
      <c r="J13" s="102">
        <v>923.23027630920012</v>
      </c>
      <c r="K13" s="102">
        <v>1059.4294523985998</v>
      </c>
      <c r="L13" s="102">
        <v>644.34027129219999</v>
      </c>
      <c r="M13" s="102">
        <v>3660</v>
      </c>
      <c r="N13" s="102">
        <v>952</v>
      </c>
      <c r="O13" s="102">
        <v>981.73918974590003</v>
      </c>
      <c r="P13" s="59">
        <f>+[1]Puertos!$C$15</f>
        <v>973.71395326440017</v>
      </c>
    </row>
    <row r="14" spans="2:16" s="87" customFormat="1" ht="6.95" customHeight="1">
      <c r="B14" s="51"/>
      <c r="C14" s="104"/>
    </row>
    <row r="15" spans="2:16" s="107" customFormat="1" hidden="1">
      <c r="B15" s="105" t="s">
        <v>151</v>
      </c>
      <c r="C15" s="105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2:16" s="107" customFormat="1">
      <c r="B16" s="108" t="s">
        <v>190</v>
      </c>
      <c r="C16" s="69"/>
    </row>
    <row r="17" spans="2:16">
      <c r="C17" s="87"/>
    </row>
    <row r="18" spans="2:16">
      <c r="B18" s="97" t="s">
        <v>191</v>
      </c>
      <c r="C18" s="132"/>
      <c r="D18" s="127" t="s">
        <v>207</v>
      </c>
      <c r="E18" s="127" t="s">
        <v>208</v>
      </c>
      <c r="F18" s="127" t="s">
        <v>198</v>
      </c>
      <c r="G18" s="127" t="s">
        <v>149</v>
      </c>
      <c r="H18" s="127">
        <v>2017</v>
      </c>
      <c r="I18" s="127" t="s">
        <v>107</v>
      </c>
      <c r="J18" s="127" t="s">
        <v>108</v>
      </c>
      <c r="K18" s="127" t="s">
        <v>199</v>
      </c>
      <c r="L18" s="127" t="s">
        <v>209</v>
      </c>
      <c r="M18" s="127">
        <v>2018</v>
      </c>
      <c r="N18" s="127" t="s">
        <v>213</v>
      </c>
      <c r="O18" s="127" t="s">
        <v>217</v>
      </c>
      <c r="P18" s="127" t="s">
        <v>219</v>
      </c>
    </row>
    <row r="19" spans="2:16" ht="3.75" customHeight="1">
      <c r="C19" s="51"/>
    </row>
    <row r="20" spans="2:16" s="107" customFormat="1">
      <c r="B20" s="105" t="s">
        <v>152</v>
      </c>
      <c r="C20" s="134"/>
      <c r="D20" s="166">
        <v>41978</v>
      </c>
      <c r="E20" s="166">
        <v>53377</v>
      </c>
      <c r="F20" s="166">
        <v>59227</v>
      </c>
      <c r="G20" s="166">
        <v>63787</v>
      </c>
      <c r="H20" s="166">
        <v>218369</v>
      </c>
      <c r="I20" s="166">
        <v>63211</v>
      </c>
      <c r="J20" s="166">
        <v>68282</v>
      </c>
      <c r="K20" s="166">
        <v>68471</v>
      </c>
      <c r="L20" s="166">
        <v>71637</v>
      </c>
      <c r="M20" s="166">
        <f>+L20+K20+J20+I20</f>
        <v>271601</v>
      </c>
      <c r="N20" s="166">
        <v>70940</v>
      </c>
      <c r="O20" s="166">
        <v>67246.999649999983</v>
      </c>
      <c r="P20" s="166">
        <f>+[1]Puertos!$C$26</f>
        <v>69271.000350000017</v>
      </c>
    </row>
    <row r="21" spans="2:16">
      <c r="B21" s="51" t="s">
        <v>110</v>
      </c>
      <c r="C21" s="51"/>
      <c r="D21" s="167">
        <v>-30786</v>
      </c>
      <c r="E21" s="167">
        <v>-36867</v>
      </c>
      <c r="F21" s="167">
        <v>-44631</v>
      </c>
      <c r="G21" s="167">
        <v>-47369</v>
      </c>
      <c r="H21" s="167">
        <v>-159653</v>
      </c>
      <c r="I21" s="167">
        <v>-47259</v>
      </c>
      <c r="J21" s="167">
        <v>-46989</v>
      </c>
      <c r="K21" s="167">
        <v>-48362</v>
      </c>
      <c r="L21" s="167">
        <v>-51130</v>
      </c>
      <c r="M21" s="167">
        <f t="shared" ref="M21:M30" si="1">+L21+K21+J21+I21</f>
        <v>-193740</v>
      </c>
      <c r="N21" s="167">
        <v>-50036</v>
      </c>
      <c r="O21" s="167">
        <v>-46631.727680403274</v>
      </c>
      <c r="P21" s="167">
        <f>+[1]Puertos!$C$27</f>
        <v>-47016.272319596726</v>
      </c>
    </row>
    <row r="22" spans="2:16" s="107" customFormat="1">
      <c r="B22" s="115" t="s">
        <v>153</v>
      </c>
      <c r="C22" s="115"/>
      <c r="D22" s="154">
        <f>+D20+D21</f>
        <v>11192</v>
      </c>
      <c r="E22" s="154">
        <f t="shared" ref="E22:L22" si="2">+E20+E21</f>
        <v>16510</v>
      </c>
      <c r="F22" s="154">
        <f t="shared" si="2"/>
        <v>14596</v>
      </c>
      <c r="G22" s="154">
        <f t="shared" si="2"/>
        <v>16418</v>
      </c>
      <c r="H22" s="154">
        <f t="shared" si="2"/>
        <v>58716</v>
      </c>
      <c r="I22" s="154">
        <v>15952</v>
      </c>
      <c r="J22" s="154">
        <v>21293</v>
      </c>
      <c r="K22" s="154">
        <f t="shared" si="2"/>
        <v>20109</v>
      </c>
      <c r="L22" s="154">
        <f t="shared" si="2"/>
        <v>20507</v>
      </c>
      <c r="M22" s="154">
        <f t="shared" si="1"/>
        <v>77861</v>
      </c>
      <c r="N22" s="154">
        <v>20904</v>
      </c>
      <c r="O22" s="154">
        <v>20615.27196959671</v>
      </c>
      <c r="P22" s="154">
        <f>+P20+P21</f>
        <v>22254.72803040329</v>
      </c>
    </row>
    <row r="23" spans="2:16">
      <c r="B23" s="51" t="s">
        <v>112</v>
      </c>
      <c r="C23" s="51"/>
      <c r="D23" s="167">
        <v>-4297</v>
      </c>
      <c r="E23" s="167">
        <v>-4894</v>
      </c>
      <c r="F23" s="167">
        <v>-5215</v>
      </c>
      <c r="G23" s="167">
        <v>-5669</v>
      </c>
      <c r="H23" s="167">
        <v>-20075</v>
      </c>
      <c r="I23" s="167">
        <v>-5337</v>
      </c>
      <c r="J23" s="167">
        <v>-5193</v>
      </c>
      <c r="K23" s="167">
        <v>-5518</v>
      </c>
      <c r="L23" s="167">
        <v>-6392</v>
      </c>
      <c r="M23" s="167">
        <f t="shared" si="1"/>
        <v>-22440</v>
      </c>
      <c r="N23" s="167">
        <v>-5993</v>
      </c>
      <c r="O23" s="167">
        <v>-5062.8832275735003</v>
      </c>
      <c r="P23" s="167">
        <f>+[1]NOTA6!$AS$10</f>
        <v>-5086.1167724264997</v>
      </c>
    </row>
    <row r="24" spans="2:16" s="75" customFormat="1">
      <c r="B24" s="105" t="s">
        <v>154</v>
      </c>
      <c r="C24" s="105"/>
      <c r="D24" s="155">
        <f>+D22+D23</f>
        <v>6895</v>
      </c>
      <c r="E24" s="155">
        <f t="shared" ref="E24:L24" si="3">+E22+E23</f>
        <v>11616</v>
      </c>
      <c r="F24" s="155">
        <f t="shared" si="3"/>
        <v>9381</v>
      </c>
      <c r="G24" s="155">
        <f t="shared" si="3"/>
        <v>10749</v>
      </c>
      <c r="H24" s="155">
        <f t="shared" si="3"/>
        <v>38641</v>
      </c>
      <c r="I24" s="155">
        <v>10615</v>
      </c>
      <c r="J24" s="155">
        <v>16100</v>
      </c>
      <c r="K24" s="155">
        <f t="shared" si="3"/>
        <v>14591</v>
      </c>
      <c r="L24" s="155">
        <f t="shared" si="3"/>
        <v>14115</v>
      </c>
      <c r="M24" s="155">
        <f t="shared" si="1"/>
        <v>55421</v>
      </c>
      <c r="N24" s="155">
        <v>14911</v>
      </c>
      <c r="O24" s="155">
        <v>15552.388742023209</v>
      </c>
      <c r="P24" s="155">
        <f>+P22+P23</f>
        <v>17168.611257976791</v>
      </c>
    </row>
    <row r="25" spans="2:16" s="75" customFormat="1">
      <c r="B25" s="51" t="s">
        <v>126</v>
      </c>
      <c r="C25" s="51"/>
      <c r="D25" s="167">
        <v>12324</v>
      </c>
      <c r="E25" s="167">
        <v>18246</v>
      </c>
      <c r="F25" s="167">
        <v>18500</v>
      </c>
      <c r="G25" s="167">
        <v>19521.407663393707</v>
      </c>
      <c r="H25" s="167">
        <v>68591.407663393707</v>
      </c>
      <c r="I25" s="167">
        <v>18973</v>
      </c>
      <c r="J25" s="167">
        <v>24325</v>
      </c>
      <c r="K25" s="167">
        <v>23101</v>
      </c>
      <c r="L25" s="167">
        <v>23489.981443945493</v>
      </c>
      <c r="M25" s="167">
        <f t="shared" si="1"/>
        <v>89888.981443945493</v>
      </c>
      <c r="N25" s="167">
        <v>25059</v>
      </c>
      <c r="O25" s="167">
        <v>25789.682951778108</v>
      </c>
      <c r="P25" s="167">
        <f>+[1]Puertos!$C$31</f>
        <v>27367.052688880889</v>
      </c>
    </row>
    <row r="26" spans="2:16">
      <c r="B26" s="51" t="s">
        <v>155</v>
      </c>
      <c r="C26" s="51"/>
      <c r="D26" s="167">
        <v>5429</v>
      </c>
      <c r="E26" s="167">
        <v>6630</v>
      </c>
      <c r="F26" s="167">
        <v>9119</v>
      </c>
      <c r="G26" s="167">
        <v>8772.4076633937002</v>
      </c>
      <c r="H26" s="167">
        <v>29950.4076633937</v>
      </c>
      <c r="I26" s="167">
        <v>8358</v>
      </c>
      <c r="J26" s="167">
        <v>8225</v>
      </c>
      <c r="K26" s="167">
        <v>8510</v>
      </c>
      <c r="L26" s="167">
        <v>9374.9814439455004</v>
      </c>
      <c r="M26" s="167">
        <f t="shared" si="1"/>
        <v>34467.9814439455</v>
      </c>
      <c r="N26" s="167">
        <v>10148</v>
      </c>
      <c r="O26" s="167">
        <v>10237.294209754898</v>
      </c>
      <c r="P26" s="167">
        <f>+[1]NOTA6!$AS$20</f>
        <v>10198.441430904099</v>
      </c>
    </row>
    <row r="27" spans="2:16">
      <c r="B27" s="51" t="s">
        <v>156</v>
      </c>
      <c r="C27" s="51"/>
      <c r="D27" s="156">
        <f t="shared" ref="D27:L27" si="4">+D25/D20</f>
        <v>0.29358235266091764</v>
      </c>
      <c r="E27" s="156">
        <f t="shared" si="4"/>
        <v>0.34183262453865898</v>
      </c>
      <c r="F27" s="156">
        <f t="shared" si="4"/>
        <v>0.31235753963563917</v>
      </c>
      <c r="G27" s="156">
        <f t="shared" si="4"/>
        <v>0.30604053589906577</v>
      </c>
      <c r="H27" s="156">
        <f t="shared" si="4"/>
        <v>0.3141078068013029</v>
      </c>
      <c r="I27" s="156">
        <f t="shared" si="4"/>
        <v>0.3001534543038395</v>
      </c>
      <c r="J27" s="156">
        <f t="shared" si="4"/>
        <v>0.35624322661902114</v>
      </c>
      <c r="K27" s="156">
        <f t="shared" si="4"/>
        <v>0.33738370989177902</v>
      </c>
      <c r="L27" s="156">
        <f t="shared" si="4"/>
        <v>0.32790291949614714</v>
      </c>
      <c r="M27" s="156">
        <f>+M25/M20</f>
        <v>0.33095968514087021</v>
      </c>
      <c r="N27" s="156">
        <f t="shared" ref="N27:O27" si="5">+N25/N20</f>
        <v>0.35324217648717227</v>
      </c>
      <c r="O27" s="156">
        <f t="shared" si="5"/>
        <v>0.38350681942697074</v>
      </c>
      <c r="P27" s="156">
        <f>+P25/P20</f>
        <v>0.39507228927842214</v>
      </c>
    </row>
    <row r="28" spans="2:16">
      <c r="B28" s="105" t="s">
        <v>194</v>
      </c>
      <c r="C28" s="105"/>
      <c r="D28" s="106">
        <v>1544</v>
      </c>
      <c r="E28" s="106">
        <v>5512</v>
      </c>
      <c r="F28" s="106">
        <v>4714</v>
      </c>
      <c r="G28" s="106">
        <v>6895</v>
      </c>
      <c r="H28" s="106">
        <v>19070</v>
      </c>
      <c r="I28" s="106">
        <v>4835</v>
      </c>
      <c r="J28" s="106">
        <v>9905</v>
      </c>
      <c r="K28" s="106">
        <v>7721</v>
      </c>
      <c r="L28" s="106">
        <v>9092</v>
      </c>
      <c r="M28" s="106">
        <f t="shared" si="1"/>
        <v>31553</v>
      </c>
      <c r="N28" s="106">
        <v>10725</v>
      </c>
      <c r="O28" s="106">
        <v>9681.1001107144111</v>
      </c>
      <c r="P28" s="106">
        <f>+[1]Puertos!$C$36</f>
        <v>8222.8998892855889</v>
      </c>
    </row>
    <row r="29" spans="2:16">
      <c r="B29" s="105" t="s">
        <v>105</v>
      </c>
      <c r="C29" s="105"/>
      <c r="D29" s="106">
        <v>4861</v>
      </c>
      <c r="E29" s="106">
        <v>6619</v>
      </c>
      <c r="F29" s="106">
        <v>5119</v>
      </c>
      <c r="G29" s="106">
        <v>7185</v>
      </c>
      <c r="H29" s="106">
        <v>23784</v>
      </c>
      <c r="I29" s="106">
        <v>4835</v>
      </c>
      <c r="J29" s="106">
        <v>9905</v>
      </c>
      <c r="K29" s="106">
        <v>7721</v>
      </c>
      <c r="L29" s="106">
        <v>9092</v>
      </c>
      <c r="M29" s="106">
        <f t="shared" si="1"/>
        <v>31553</v>
      </c>
      <c r="N29" s="106">
        <v>10725</v>
      </c>
      <c r="O29" s="106">
        <v>9681.1001107144111</v>
      </c>
      <c r="P29" s="106">
        <f>+[1]Puertos!$C$36</f>
        <v>8222.8998892855889</v>
      </c>
    </row>
    <row r="30" spans="2:16">
      <c r="B30" s="51" t="s">
        <v>184</v>
      </c>
      <c r="C30" s="51"/>
      <c r="D30" s="102">
        <v>1190</v>
      </c>
      <c r="E30" s="102">
        <v>1911</v>
      </c>
      <c r="F30" s="102">
        <v>420</v>
      </c>
      <c r="G30" s="102">
        <v>220</v>
      </c>
      <c r="H30" s="102">
        <v>3741</v>
      </c>
      <c r="I30" s="102">
        <v>671</v>
      </c>
      <c r="J30" s="102">
        <v>1728</v>
      </c>
      <c r="K30" s="102">
        <v>1708</v>
      </c>
      <c r="L30" s="102">
        <v>1521</v>
      </c>
      <c r="M30" s="102">
        <f t="shared" si="1"/>
        <v>5628</v>
      </c>
      <c r="N30" s="102">
        <v>874</v>
      </c>
      <c r="O30" s="102">
        <v>1379.1604914956001</v>
      </c>
      <c r="P30" s="102">
        <f>+[1]Puertos!$C$37</f>
        <v>1316.8395085043999</v>
      </c>
    </row>
    <row r="31" spans="2:16">
      <c r="B31" s="108" t="s">
        <v>192</v>
      </c>
      <c r="C31" s="108"/>
    </row>
    <row r="32" spans="2:16">
      <c r="B32" s="108" t="s">
        <v>193</v>
      </c>
      <c r="C32" s="129"/>
    </row>
    <row r="33" spans="2:16">
      <c r="B33" s="108"/>
      <c r="C33" s="129"/>
    </row>
    <row r="34" spans="2:16">
      <c r="B34" s="108"/>
      <c r="C34" s="129"/>
    </row>
    <row r="35" spans="2:16">
      <c r="B35" s="97" t="s">
        <v>195</v>
      </c>
      <c r="C35" s="51"/>
      <c r="D35" s="127" t="s">
        <v>207</v>
      </c>
      <c r="E35" s="127" t="s">
        <v>208</v>
      </c>
      <c r="F35" s="127" t="s">
        <v>198</v>
      </c>
      <c r="G35" s="127" t="s">
        <v>149</v>
      </c>
      <c r="H35" s="127">
        <v>2017</v>
      </c>
      <c r="I35" s="127" t="s">
        <v>107</v>
      </c>
      <c r="J35" s="127" t="s">
        <v>108</v>
      </c>
      <c r="K35" s="127" t="s">
        <v>199</v>
      </c>
      <c r="L35" s="127" t="s">
        <v>209</v>
      </c>
      <c r="M35" s="127">
        <v>2018</v>
      </c>
      <c r="N35" s="127" t="s">
        <v>213</v>
      </c>
      <c r="O35" s="127" t="s">
        <v>217</v>
      </c>
      <c r="P35" s="127" t="s">
        <v>219</v>
      </c>
    </row>
    <row r="36" spans="2:16">
      <c r="C36" s="51"/>
    </row>
    <row r="37" spans="2:16">
      <c r="B37" s="105" t="s">
        <v>152</v>
      </c>
      <c r="C37" s="134"/>
      <c r="D37" s="166">
        <v>54904.890196248918</v>
      </c>
      <c r="E37" s="166">
        <v>55421.8093280912</v>
      </c>
      <c r="F37" s="166">
        <v>50268.215817805307</v>
      </c>
      <c r="G37" s="166">
        <v>53750.307937114761</v>
      </c>
      <c r="H37" s="166">
        <v>214345.22327926019</v>
      </c>
      <c r="I37" s="166">
        <v>54371.598214164303</v>
      </c>
      <c r="J37" s="166">
        <v>55199.071760473511</v>
      </c>
      <c r="K37" s="166">
        <v>56377.829372398584</v>
      </c>
      <c r="L37" s="166">
        <v>69474.185076641501</v>
      </c>
      <c r="M37" s="166">
        <f>+I37+J37+K37+L37</f>
        <v>235422.68442367791</v>
      </c>
      <c r="N37" s="166">
        <v>61766.049247815696</v>
      </c>
      <c r="O37" s="166">
        <v>59348.882334829104</v>
      </c>
      <c r="P37" s="166">
        <f>+[1]Puertos!$C$44</f>
        <v>55799.644986681888</v>
      </c>
    </row>
    <row r="38" spans="2:16" s="172" customFormat="1">
      <c r="B38" s="51" t="s">
        <v>110</v>
      </c>
      <c r="D38" s="167">
        <v>-47999.513875940058</v>
      </c>
      <c r="E38" s="167">
        <v>-47963.893539099241</v>
      </c>
      <c r="F38" s="167">
        <v>-46068.74849009329</v>
      </c>
      <c r="G38" s="167">
        <v>-47705.533386102383</v>
      </c>
      <c r="H38" s="167">
        <v>-189737.68929123497</v>
      </c>
      <c r="I38" s="167">
        <v>-47141.634493239297</v>
      </c>
      <c r="J38" s="167">
        <v>-45760.741838233909</v>
      </c>
      <c r="K38" s="167">
        <v>-47017.061964962166</v>
      </c>
      <c r="L38" s="167">
        <v>-57128.921869815851</v>
      </c>
      <c r="M38" s="167">
        <f t="shared" ref="M38:M45" si="6">+I38+J38+K38+L38</f>
        <v>-197048.36016625122</v>
      </c>
      <c r="N38" s="167">
        <v>-48675.768805813903</v>
      </c>
      <c r="O38" s="167">
        <v>-47834.467738923893</v>
      </c>
      <c r="P38" s="167">
        <f>+[1]Puertos!$C$45</f>
        <v>-51287.656668292999</v>
      </c>
    </row>
    <row r="39" spans="2:16">
      <c r="B39" s="115" t="s">
        <v>153</v>
      </c>
      <c r="C39" s="87"/>
      <c r="D39" s="168">
        <f>+D37+D38</f>
        <v>6905.3763203088602</v>
      </c>
      <c r="E39" s="168">
        <f t="shared" ref="E39:L39" si="7">+E37+E38</f>
        <v>7457.9157889919588</v>
      </c>
      <c r="F39" s="168">
        <f t="shared" si="7"/>
        <v>4199.4673277120164</v>
      </c>
      <c r="G39" s="168">
        <f t="shared" si="7"/>
        <v>6044.7745510123787</v>
      </c>
      <c r="H39" s="168">
        <f t="shared" si="7"/>
        <v>24607.533988025214</v>
      </c>
      <c r="I39" s="168">
        <v>7229.9637209250068</v>
      </c>
      <c r="J39" s="168">
        <v>9438.3299222396017</v>
      </c>
      <c r="K39" s="168">
        <f t="shared" si="7"/>
        <v>9360.7674074364186</v>
      </c>
      <c r="L39" s="168">
        <f t="shared" si="7"/>
        <v>12345.26320682565</v>
      </c>
      <c r="M39" s="168">
        <f t="shared" si="6"/>
        <v>38374.324257426677</v>
      </c>
      <c r="N39" s="168">
        <v>13090.280442001793</v>
      </c>
      <c r="O39" s="168">
        <v>11514.414595905211</v>
      </c>
      <c r="P39" s="168">
        <f>+P37+P38</f>
        <v>4511.9883183888887</v>
      </c>
    </row>
    <row r="40" spans="2:16" s="172" customFormat="1">
      <c r="B40" s="51" t="s">
        <v>112</v>
      </c>
      <c r="D40" s="167">
        <v>-3492.0189479102519</v>
      </c>
      <c r="E40" s="167">
        <v>-3187.8844987690318</v>
      </c>
      <c r="F40" s="167">
        <v>-2545.5056637914167</v>
      </c>
      <c r="G40" s="167">
        <v>-1684.0081304451996</v>
      </c>
      <c r="H40" s="167">
        <v>-10909.4172409159</v>
      </c>
      <c r="I40" s="167">
        <v>-3485.944570916482</v>
      </c>
      <c r="J40" s="167">
        <v>-2632.3284423759242</v>
      </c>
      <c r="K40" s="167">
        <v>-3145</v>
      </c>
      <c r="L40" s="167">
        <v>-5218.1873673931987</v>
      </c>
      <c r="M40" s="167">
        <f t="shared" si="6"/>
        <v>-14481.460380685605</v>
      </c>
      <c r="N40" s="167">
        <v>-2817.6752319609996</v>
      </c>
      <c r="O40" s="167">
        <v>-3181.9777525114987</v>
      </c>
      <c r="P40" s="167">
        <f>+[1]Puertos!$C$46</f>
        <v>-2978.1965832813994</v>
      </c>
    </row>
    <row r="41" spans="2:16">
      <c r="B41" s="105" t="s">
        <v>154</v>
      </c>
      <c r="C41" s="112"/>
      <c r="D41" s="166">
        <f>+D39+D40</f>
        <v>3413.3573723986083</v>
      </c>
      <c r="E41" s="166">
        <f t="shared" ref="E41:L41" si="8">+E39+E40</f>
        <v>4270.0312902229271</v>
      </c>
      <c r="F41" s="166">
        <f t="shared" si="8"/>
        <v>1653.9616639205997</v>
      </c>
      <c r="G41" s="166">
        <f t="shared" si="8"/>
        <v>4360.766420567179</v>
      </c>
      <c r="H41" s="166">
        <f t="shared" si="8"/>
        <v>13698.116747109314</v>
      </c>
      <c r="I41" s="166">
        <v>3744.0191500085248</v>
      </c>
      <c r="J41" s="166">
        <v>6806.0014798636776</v>
      </c>
      <c r="K41" s="166">
        <f t="shared" si="8"/>
        <v>6215.7674074364186</v>
      </c>
      <c r="L41" s="166">
        <f t="shared" si="8"/>
        <v>7127.0758394324512</v>
      </c>
      <c r="M41" s="166">
        <f t="shared" si="6"/>
        <v>23892.863876741074</v>
      </c>
      <c r="N41" s="166">
        <v>10272.605210040794</v>
      </c>
      <c r="O41" s="166">
        <v>8332.4368433937125</v>
      </c>
      <c r="P41" s="166">
        <f>+[1]Puertos!$C$47</f>
        <v>1533.7917351075084</v>
      </c>
    </row>
    <row r="42" spans="2:16" s="172" customFormat="1">
      <c r="B42" s="51" t="s">
        <v>126</v>
      </c>
      <c r="C42" s="131"/>
      <c r="D42" s="167">
        <v>13611.730393669715</v>
      </c>
      <c r="E42" s="167">
        <v>13957.231257730984</v>
      </c>
      <c r="F42" s="167">
        <v>9513.9911457935013</v>
      </c>
      <c r="G42" s="167">
        <v>13077.419638169398</v>
      </c>
      <c r="H42" s="167">
        <v>50160.372435363599</v>
      </c>
      <c r="I42" s="167">
        <v>12651.091154660899</v>
      </c>
      <c r="J42" s="167">
        <v>15076.672107709397</v>
      </c>
      <c r="K42" s="167">
        <v>14607.977457051806</v>
      </c>
      <c r="L42" s="167">
        <v>14578.036286260591</v>
      </c>
      <c r="M42" s="167">
        <f t="shared" si="6"/>
        <v>56913.777005682692</v>
      </c>
      <c r="N42" s="167">
        <v>17911.208297098201</v>
      </c>
      <c r="O42" s="167">
        <v>16363.788220503702</v>
      </c>
      <c r="P42" s="167">
        <f>+[1]Puertos!$C$49</f>
        <v>9457.619696852591</v>
      </c>
    </row>
    <row r="43" spans="2:16">
      <c r="B43" s="51" t="s">
        <v>155</v>
      </c>
      <c r="C43" s="130"/>
      <c r="D43" s="168">
        <v>10198.373021271107</v>
      </c>
      <c r="E43" s="168">
        <v>9687.1999675080569</v>
      </c>
      <c r="F43" s="168">
        <v>7860.0294818729017</v>
      </c>
      <c r="G43" s="168">
        <v>8716.6532176022192</v>
      </c>
      <c r="H43" s="168">
        <v>36462.255688254285</v>
      </c>
      <c r="I43" s="168">
        <v>8907.0720046523711</v>
      </c>
      <c r="J43" s="168">
        <v>8270.6706278457204</v>
      </c>
      <c r="K43" s="168">
        <v>8366.5049833793073</v>
      </c>
      <c r="L43" s="168">
        <v>7450.9604468281395</v>
      </c>
      <c r="M43" s="168">
        <f t="shared" si="6"/>
        <v>32995.20806270554</v>
      </c>
      <c r="N43" s="168">
        <v>7638.6030870574004</v>
      </c>
      <c r="O43" s="167">
        <v>8031.3513771099897</v>
      </c>
      <c r="P43" s="167">
        <f>+[1]Puertos!$C$48</f>
        <v>7923.8279617450989</v>
      </c>
    </row>
    <row r="44" spans="2:16">
      <c r="B44" s="51" t="s">
        <v>156</v>
      </c>
      <c r="C44" s="133"/>
      <c r="D44" s="156">
        <f>+D42/D37</f>
        <v>0.24791471843430923</v>
      </c>
      <c r="E44" s="156">
        <f t="shared" ref="E44:L44" si="9">+E42/E37</f>
        <v>0.25183644177160769</v>
      </c>
      <c r="F44" s="156">
        <f t="shared" si="9"/>
        <v>0.18926454800537376</v>
      </c>
      <c r="G44" s="156">
        <f t="shared" si="9"/>
        <v>0.24329943659986733</v>
      </c>
      <c r="H44" s="156">
        <f t="shared" si="9"/>
        <v>0.23401674955924742</v>
      </c>
      <c r="I44" s="156">
        <v>0.23267830209495613</v>
      </c>
      <c r="J44" s="156">
        <v>0.27313271087477553</v>
      </c>
      <c r="K44" s="156">
        <f t="shared" si="9"/>
        <v>0.25910854709499631</v>
      </c>
      <c r="L44" s="156">
        <f t="shared" si="9"/>
        <v>0.20983385800320808</v>
      </c>
      <c r="M44" s="156">
        <f>+M42/M37</f>
        <v>0.24175145715039906</v>
      </c>
      <c r="N44" s="156">
        <v>0.2899846843892418</v>
      </c>
      <c r="O44" s="156">
        <v>0.2757219273007363</v>
      </c>
      <c r="P44" s="156">
        <f>+P42/P37</f>
        <v>0.1694924707694809</v>
      </c>
    </row>
    <row r="45" spans="2:16">
      <c r="B45" s="105" t="s">
        <v>183</v>
      </c>
      <c r="C45" s="112"/>
      <c r="D45" s="166">
        <v>527.50873473969818</v>
      </c>
      <c r="E45" s="166">
        <v>323.49126526030182</v>
      </c>
      <c r="F45" s="166">
        <v>-389</v>
      </c>
      <c r="G45" s="166">
        <v>-200</v>
      </c>
      <c r="H45" s="166">
        <v>262</v>
      </c>
      <c r="I45" s="166">
        <v>514.46495848409984</v>
      </c>
      <c r="J45" s="166">
        <v>978</v>
      </c>
      <c r="K45" s="166">
        <v>1023</v>
      </c>
      <c r="L45" s="166">
        <v>883</v>
      </c>
      <c r="M45" s="166">
        <f t="shared" si="6"/>
        <v>3398.4649584841</v>
      </c>
      <c r="N45" s="166">
        <v>2236</v>
      </c>
      <c r="O45" s="166">
        <v>1601.1137199999998</v>
      </c>
      <c r="P45" s="166">
        <f>+[1]Puertos!$C$33</f>
        <v>-1128.1137199999998</v>
      </c>
    </row>
    <row r="46" spans="2:16">
      <c r="B46" s="52" t="s">
        <v>196</v>
      </c>
      <c r="C46" s="129"/>
      <c r="D46" s="129"/>
      <c r="E46" s="129"/>
      <c r="F46" s="133"/>
      <c r="G46" s="133"/>
      <c r="H46" s="133"/>
      <c r="I46" s="133"/>
      <c r="J46" s="133"/>
      <c r="K46" s="133"/>
      <c r="L46" s="133"/>
      <c r="M46" s="133"/>
    </row>
    <row r="47" spans="2:16">
      <c r="C47" s="129"/>
      <c r="D47" s="129"/>
      <c r="E47" s="129"/>
      <c r="F47" s="110"/>
      <c r="G47" s="110"/>
      <c r="H47" s="110"/>
      <c r="I47" s="110"/>
      <c r="J47" s="110"/>
    </row>
    <row r="48" spans="2:16">
      <c r="C48" s="129"/>
      <c r="D48" s="129"/>
      <c r="E48" s="129"/>
      <c r="F48" s="110"/>
      <c r="G48" s="110"/>
      <c r="H48" s="110"/>
      <c r="I48" s="110"/>
      <c r="J48" s="110"/>
    </row>
    <row r="50" spans="6:13">
      <c r="F50" s="59"/>
      <c r="G50" s="59"/>
      <c r="H50" s="59"/>
      <c r="I50" s="59"/>
      <c r="J50" s="59"/>
      <c r="K50" s="59"/>
      <c r="L50" s="59"/>
      <c r="M50" s="59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76" orientation="landscape" r:id="rId1"/>
  <customProperties>
    <customPr name="_pios_id" r:id="rId2"/>
    <customPr name="EpmWorksheetKeyString_GUID" r:id="rId3"/>
  </customProperties>
  <ignoredErrors>
    <ignoredError sqref="M27 M4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5"/>
  <sheetViews>
    <sheetView showGridLines="0" zoomScale="110" zoomScaleNormal="110" workbookViewId="0">
      <pane xSplit="3" ySplit="1" topLeftCell="J2" activePane="bottomRight" state="frozen"/>
      <selection pane="topRight" activeCell="C1" sqref="C1"/>
      <selection pane="bottomLeft" activeCell="A3" sqref="A3"/>
      <selection pane="bottomRight" activeCell="R25" sqref="R25"/>
    </sheetView>
  </sheetViews>
  <sheetFormatPr baseColWidth="10" defaultRowHeight="15"/>
  <cols>
    <col min="1" max="1" width="5.7109375" customWidth="1"/>
    <col min="2" max="2" width="38.85546875" customWidth="1"/>
    <col min="3" max="3" width="5.7109375" style="87" customWidth="1"/>
    <col min="4" max="4" width="17.28515625" style="87" customWidth="1"/>
    <col min="5" max="5" width="14.7109375" style="87" customWidth="1"/>
    <col min="6" max="6" width="12.140625" customWidth="1"/>
    <col min="7" max="7" width="13.7109375" customWidth="1"/>
    <col min="8" max="8" width="12.5703125" customWidth="1"/>
    <col min="9" max="10" width="13.7109375" customWidth="1"/>
  </cols>
  <sheetData>
    <row r="1" spans="2:16">
      <c r="B1" s="53" t="s">
        <v>30</v>
      </c>
      <c r="C1" s="96"/>
      <c r="D1" s="127" t="s">
        <v>207</v>
      </c>
      <c r="E1" s="127" t="s">
        <v>208</v>
      </c>
      <c r="F1" s="127" t="s">
        <v>198</v>
      </c>
      <c r="G1" s="127" t="s">
        <v>149</v>
      </c>
      <c r="H1" s="127">
        <v>2017</v>
      </c>
      <c r="I1" s="127" t="s">
        <v>107</v>
      </c>
      <c r="J1" s="127" t="s">
        <v>108</v>
      </c>
      <c r="K1" s="127" t="s">
        <v>199</v>
      </c>
      <c r="L1" s="127" t="s">
        <v>209</v>
      </c>
      <c r="M1" s="127">
        <v>2018</v>
      </c>
      <c r="N1" s="127" t="s">
        <v>213</v>
      </c>
      <c r="O1" s="127" t="s">
        <v>217</v>
      </c>
      <c r="P1" s="127" t="s">
        <v>219</v>
      </c>
    </row>
    <row r="2" spans="2:16">
      <c r="B2" s="52"/>
      <c r="C2" s="51"/>
      <c r="D2"/>
      <c r="E2"/>
    </row>
    <row r="3" spans="2:16">
      <c r="D3"/>
      <c r="E3"/>
    </row>
    <row r="4" spans="2:16">
      <c r="B4" s="97" t="s">
        <v>180</v>
      </c>
      <c r="D4"/>
      <c r="E4"/>
    </row>
    <row r="5" spans="2:16">
      <c r="D5" s="111"/>
      <c r="E5" s="111"/>
      <c r="F5" s="111"/>
      <c r="G5" s="111"/>
      <c r="H5" s="111"/>
      <c r="I5" s="111"/>
      <c r="J5" s="111"/>
      <c r="K5" s="111"/>
      <c r="L5" s="111"/>
      <c r="M5" s="111"/>
    </row>
    <row r="6" spans="2:16">
      <c r="B6" s="105" t="s">
        <v>152</v>
      </c>
      <c r="C6" s="112"/>
      <c r="D6" s="166">
        <v>20746</v>
      </c>
      <c r="E6" s="166">
        <v>17567</v>
      </c>
      <c r="F6" s="166">
        <v>15359</v>
      </c>
      <c r="G6" s="166">
        <v>15584</v>
      </c>
      <c r="H6" s="166">
        <v>69256</v>
      </c>
      <c r="I6" s="166">
        <v>16438</v>
      </c>
      <c r="J6" s="166">
        <v>14506</v>
      </c>
      <c r="K6" s="166">
        <v>13766</v>
      </c>
      <c r="L6" s="166">
        <v>14025</v>
      </c>
      <c r="M6" s="166">
        <f>+I6+J6+K6+L6</f>
        <v>58735</v>
      </c>
      <c r="N6" s="166">
        <v>12762</v>
      </c>
      <c r="O6" s="166">
        <v>11024.939780000001</v>
      </c>
      <c r="P6" s="166">
        <f>+[1]Logistica!$C$12</f>
        <v>12652.060219999999</v>
      </c>
    </row>
    <row r="7" spans="2:16">
      <c r="B7" s="51" t="s">
        <v>110</v>
      </c>
      <c r="C7" s="131"/>
      <c r="D7" s="167">
        <v>-17626</v>
      </c>
      <c r="E7" s="167">
        <v>-15315</v>
      </c>
      <c r="F7" s="167">
        <v>-11809</v>
      </c>
      <c r="G7" s="167">
        <v>-13197</v>
      </c>
      <c r="H7" s="167">
        <v>-57947</v>
      </c>
      <c r="I7" s="167">
        <v>-13369</v>
      </c>
      <c r="J7" s="167">
        <v>-12450</v>
      </c>
      <c r="K7" s="167">
        <v>-10787</v>
      </c>
      <c r="L7" s="167">
        <v>-10910</v>
      </c>
      <c r="M7" s="167">
        <f t="shared" ref="M7:M16" si="0">+I7+J7+K7+L7</f>
        <v>-47516</v>
      </c>
      <c r="N7" s="167">
        <v>-9691</v>
      </c>
      <c r="O7" s="167">
        <v>-9261.0806300000004</v>
      </c>
      <c r="P7" s="167">
        <f>+[1]Logistica!$C$13</f>
        <v>-9991.9193699999996</v>
      </c>
    </row>
    <row r="8" spans="2:16">
      <c r="B8" s="115" t="s">
        <v>153</v>
      </c>
      <c r="C8" s="130"/>
      <c r="D8" s="169">
        <f>+D6+D7</f>
        <v>3120</v>
      </c>
      <c r="E8" s="169">
        <f t="shared" ref="E8:L8" si="1">+E6+E7</f>
        <v>2252</v>
      </c>
      <c r="F8" s="169">
        <f t="shared" si="1"/>
        <v>3550</v>
      </c>
      <c r="G8" s="169">
        <f t="shared" si="1"/>
        <v>2387</v>
      </c>
      <c r="H8" s="169">
        <f t="shared" si="1"/>
        <v>11309</v>
      </c>
      <c r="I8" s="169">
        <v>3069</v>
      </c>
      <c r="J8" s="169">
        <v>2056</v>
      </c>
      <c r="K8" s="169">
        <f t="shared" si="1"/>
        <v>2979</v>
      </c>
      <c r="L8" s="169">
        <f t="shared" si="1"/>
        <v>3115</v>
      </c>
      <c r="M8" s="169">
        <f t="shared" si="0"/>
        <v>11219</v>
      </c>
      <c r="N8" s="169">
        <v>3071</v>
      </c>
      <c r="O8" s="169">
        <f>+O6+O7</f>
        <v>1763.8591500000002</v>
      </c>
      <c r="P8" s="169">
        <f>+P6+P7</f>
        <v>2660.1408499999998</v>
      </c>
    </row>
    <row r="9" spans="2:16">
      <c r="B9" s="51" t="s">
        <v>112</v>
      </c>
      <c r="C9" s="131"/>
      <c r="D9" s="167">
        <v>-3351</v>
      </c>
      <c r="E9" s="167">
        <v>-2993</v>
      </c>
      <c r="F9" s="167">
        <v>-3687</v>
      </c>
      <c r="G9" s="167">
        <v>-3474</v>
      </c>
      <c r="H9" s="167">
        <v>-13505</v>
      </c>
      <c r="I9" s="167">
        <v>-2130</v>
      </c>
      <c r="J9" s="167">
        <v>-2175</v>
      </c>
      <c r="K9" s="167">
        <v>-1888</v>
      </c>
      <c r="L9" s="167">
        <v>-1433</v>
      </c>
      <c r="M9" s="167">
        <f t="shared" si="0"/>
        <v>-7626</v>
      </c>
      <c r="N9" s="167">
        <v>-1310</v>
      </c>
      <c r="O9" s="167">
        <f>+O10-O8</f>
        <v>-1261.6081299999996</v>
      </c>
      <c r="P9" s="167">
        <f>-P8+P10</f>
        <v>-1228.3918700000004</v>
      </c>
    </row>
    <row r="10" spans="2:16">
      <c r="B10" s="105" t="s">
        <v>154</v>
      </c>
      <c r="C10" s="112"/>
      <c r="D10" s="170">
        <f>+D8+D9</f>
        <v>-231</v>
      </c>
      <c r="E10" s="170">
        <f t="shared" ref="E10:L10" si="2">+E8+E9</f>
        <v>-741</v>
      </c>
      <c r="F10" s="170">
        <f t="shared" si="2"/>
        <v>-137</v>
      </c>
      <c r="G10" s="170">
        <f t="shared" si="2"/>
        <v>-1087</v>
      </c>
      <c r="H10" s="170">
        <f t="shared" si="2"/>
        <v>-2196</v>
      </c>
      <c r="I10" s="170">
        <v>939</v>
      </c>
      <c r="J10" s="170">
        <v>-119</v>
      </c>
      <c r="K10" s="170">
        <f t="shared" si="2"/>
        <v>1091</v>
      </c>
      <c r="L10" s="170">
        <f t="shared" si="2"/>
        <v>1682</v>
      </c>
      <c r="M10" s="170">
        <f t="shared" si="0"/>
        <v>3593</v>
      </c>
      <c r="N10" s="170">
        <v>1761</v>
      </c>
      <c r="O10" s="170">
        <v>502.25102000000061</v>
      </c>
      <c r="P10" s="170">
        <f>+[1]Logistica!$C$15</f>
        <v>1431.7489799999994</v>
      </c>
    </row>
    <row r="11" spans="2:16">
      <c r="B11" s="51" t="s">
        <v>126</v>
      </c>
      <c r="C11" s="129"/>
      <c r="D11" s="167">
        <v>1389</v>
      </c>
      <c r="E11" s="167">
        <v>881</v>
      </c>
      <c r="F11" s="167">
        <v>1029</v>
      </c>
      <c r="G11" s="167">
        <v>145.85567999979958</v>
      </c>
      <c r="H11" s="167">
        <v>3444.8556799997996</v>
      </c>
      <c r="I11" s="167">
        <v>1887</v>
      </c>
      <c r="J11" s="167">
        <v>849</v>
      </c>
      <c r="K11" s="167">
        <v>2024</v>
      </c>
      <c r="L11" s="167">
        <v>2588.6035400000001</v>
      </c>
      <c r="M11" s="167">
        <f t="shared" si="0"/>
        <v>7348.6035400000001</v>
      </c>
      <c r="N11" s="167">
        <v>2681</v>
      </c>
      <c r="O11" s="167">
        <v>1441.5706900000007</v>
      </c>
      <c r="P11" s="167">
        <f>+[1]Logistica!$C$17</f>
        <v>2332.0329699999993</v>
      </c>
    </row>
    <row r="12" spans="2:16">
      <c r="B12" s="51" t="s">
        <v>155</v>
      </c>
      <c r="C12" s="129"/>
      <c r="D12" s="167">
        <v>1620</v>
      </c>
      <c r="E12" s="167">
        <v>1622</v>
      </c>
      <c r="F12" s="167">
        <v>1166</v>
      </c>
      <c r="G12" s="167">
        <v>1232.8556799997996</v>
      </c>
      <c r="H12" s="167">
        <v>5640.8556799997996</v>
      </c>
      <c r="I12" s="167">
        <v>948</v>
      </c>
      <c r="J12" s="167">
        <v>968</v>
      </c>
      <c r="K12" s="167">
        <v>933</v>
      </c>
      <c r="L12" s="167">
        <v>906.60354000000007</v>
      </c>
      <c r="M12" s="167">
        <f t="shared" si="0"/>
        <v>3755.6035400000001</v>
      </c>
      <c r="N12" s="167">
        <v>920</v>
      </c>
      <c r="O12" s="167">
        <v>939.31967000000009</v>
      </c>
      <c r="P12" s="167">
        <f>+[1]Logistica!$C$16</f>
        <v>900.28398999999968</v>
      </c>
    </row>
    <row r="13" spans="2:16">
      <c r="B13" s="51" t="s">
        <v>156</v>
      </c>
      <c r="C13" s="129"/>
      <c r="D13" s="133">
        <f>+D11/D6</f>
        <v>6.6952665574086564E-2</v>
      </c>
      <c r="E13" s="133">
        <f t="shared" ref="E13:M13" si="3">+E11/E6</f>
        <v>5.0150851027494732E-2</v>
      </c>
      <c r="F13" s="133">
        <f t="shared" si="3"/>
        <v>6.6996549254508764E-2</v>
      </c>
      <c r="G13" s="133">
        <f t="shared" si="3"/>
        <v>9.3593223819173239E-3</v>
      </c>
      <c r="H13" s="133">
        <f t="shared" si="3"/>
        <v>4.9740898694695036E-2</v>
      </c>
      <c r="I13" s="133">
        <v>0.1147949872247232</v>
      </c>
      <c r="J13" s="133">
        <v>5.8527505859644287E-2</v>
      </c>
      <c r="K13" s="133">
        <f t="shared" si="3"/>
        <v>0.14702891181171002</v>
      </c>
      <c r="L13" s="133">
        <f t="shared" si="3"/>
        <v>0.18457066238859179</v>
      </c>
      <c r="M13" s="133">
        <f t="shared" si="3"/>
        <v>0.1251145575891717</v>
      </c>
      <c r="N13" s="133">
        <v>0.2100767904717129</v>
      </c>
      <c r="O13" s="133">
        <f>+O11/O6</f>
        <v>0.13075542531444109</v>
      </c>
      <c r="P13" s="133">
        <f>+P11/P6</f>
        <v>0.18432041339114014</v>
      </c>
    </row>
    <row r="14" spans="2:16">
      <c r="B14" s="105" t="s">
        <v>179</v>
      </c>
      <c r="C14" s="100"/>
      <c r="D14" s="106">
        <v>-299</v>
      </c>
      <c r="E14" s="106">
        <f>+E15-153</f>
        <v>786</v>
      </c>
      <c r="F14" s="106">
        <f>+F15</f>
        <v>664</v>
      </c>
      <c r="G14" s="106">
        <f>+G15</f>
        <v>2026</v>
      </c>
      <c r="H14" s="106">
        <f>+D14+E14+F14+G14</f>
        <v>3177</v>
      </c>
      <c r="I14" s="106">
        <v>1782</v>
      </c>
      <c r="J14" s="106">
        <v>706</v>
      </c>
      <c r="K14" s="106">
        <v>3373</v>
      </c>
      <c r="L14" s="106">
        <v>3376</v>
      </c>
      <c r="M14" s="106">
        <f t="shared" si="0"/>
        <v>9237</v>
      </c>
      <c r="N14" s="106">
        <v>2926</v>
      </c>
      <c r="O14" s="106">
        <v>1642.3086083000007</v>
      </c>
      <c r="P14" s="106">
        <f>+[1]Logistica!$C$22</f>
        <v>2153.6913916999993</v>
      </c>
    </row>
    <row r="15" spans="2:16">
      <c r="B15" s="105" t="s">
        <v>211</v>
      </c>
      <c r="C15" s="100"/>
      <c r="D15" s="166">
        <v>149</v>
      </c>
      <c r="E15" s="166">
        <f>-2631+3570</f>
        <v>939</v>
      </c>
      <c r="F15" s="166">
        <v>664</v>
      </c>
      <c r="G15" s="166">
        <v>2026</v>
      </c>
      <c r="H15" s="166">
        <f>+D15+E15+F15+G15</f>
        <v>3778</v>
      </c>
      <c r="I15" s="166">
        <v>1782</v>
      </c>
      <c r="J15" s="166">
        <v>706</v>
      </c>
      <c r="K15" s="166">
        <v>3373</v>
      </c>
      <c r="L15" s="166">
        <v>3376</v>
      </c>
      <c r="M15" s="166">
        <f t="shared" si="0"/>
        <v>9237</v>
      </c>
      <c r="N15" s="166">
        <v>2926</v>
      </c>
      <c r="O15" s="166">
        <v>1642.3086083000007</v>
      </c>
      <c r="P15" s="166">
        <f>+[1]Logistica!$C$22</f>
        <v>2153.6913916999993</v>
      </c>
    </row>
    <row r="16" spans="2:16">
      <c r="B16" s="51" t="s">
        <v>184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f t="shared" si="0"/>
        <v>0</v>
      </c>
      <c r="N16" s="167">
        <v>0</v>
      </c>
      <c r="O16" s="167">
        <v>0</v>
      </c>
      <c r="P16" s="167">
        <f>+[1]Logistica!$C$23</f>
        <v>0</v>
      </c>
    </row>
    <row r="17" spans="2:16">
      <c r="B17" s="108" t="s">
        <v>181</v>
      </c>
      <c r="D17"/>
      <c r="E17"/>
    </row>
    <row r="18" spans="2:16">
      <c r="B18" s="108" t="s">
        <v>182</v>
      </c>
      <c r="D18" s="143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2:16">
      <c r="B19" s="108" t="s">
        <v>212</v>
      </c>
      <c r="D19"/>
      <c r="E19"/>
    </row>
    <row r="20" spans="2:16">
      <c r="B20" s="108"/>
      <c r="C20" s="131"/>
      <c r="D20" s="110"/>
      <c r="E20" s="110"/>
      <c r="F20" s="110"/>
      <c r="G20" s="110"/>
      <c r="H20" s="110"/>
      <c r="I20" s="110"/>
      <c r="J20" s="110"/>
      <c r="K20" s="110"/>
      <c r="L20" s="110"/>
      <c r="M20" s="110"/>
    </row>
    <row r="21" spans="2:16">
      <c r="B21" s="97" t="s">
        <v>157</v>
      </c>
      <c r="C21" s="131"/>
      <c r="D21" s="127" t="s">
        <v>207</v>
      </c>
      <c r="E21" s="127" t="s">
        <v>208</v>
      </c>
      <c r="F21" s="127" t="s">
        <v>198</v>
      </c>
      <c r="G21" s="127" t="s">
        <v>149</v>
      </c>
      <c r="H21" s="127">
        <v>2017</v>
      </c>
      <c r="I21" s="127" t="s">
        <v>107</v>
      </c>
      <c r="J21" s="127" t="s">
        <v>108</v>
      </c>
      <c r="K21" s="127" t="s">
        <v>199</v>
      </c>
      <c r="L21" s="127" t="s">
        <v>209</v>
      </c>
      <c r="M21" s="127">
        <v>2018</v>
      </c>
      <c r="N21" s="127" t="s">
        <v>213</v>
      </c>
      <c r="O21" s="127" t="s">
        <v>217</v>
      </c>
      <c r="P21" s="127" t="s">
        <v>219</v>
      </c>
    </row>
    <row r="22" spans="2:16">
      <c r="C22" s="130"/>
      <c r="D22" s="113"/>
      <c r="E22" s="113"/>
      <c r="F22" s="113"/>
      <c r="G22" s="113"/>
      <c r="H22" s="113"/>
      <c r="I22" s="113"/>
      <c r="J22" s="113"/>
      <c r="K22" s="113"/>
      <c r="L22" s="113"/>
      <c r="M22" s="113"/>
    </row>
    <row r="23" spans="2:16">
      <c r="B23" s="105" t="s">
        <v>152</v>
      </c>
      <c r="C23" s="112"/>
      <c r="D23" s="166">
        <v>26475.707589091249</v>
      </c>
      <c r="E23" s="166">
        <v>17143.531663635546</v>
      </c>
      <c r="F23" s="166">
        <v>10709.478706509806</v>
      </c>
      <c r="G23" s="166">
        <v>24187.008823447279</v>
      </c>
      <c r="H23" s="166">
        <v>78515.72678268388</v>
      </c>
      <c r="I23" s="166">
        <v>23428.416151136498</v>
      </c>
      <c r="J23" s="166">
        <v>21323.992552697902</v>
      </c>
      <c r="K23" s="166">
        <v>22449.765883052794</v>
      </c>
      <c r="L23" s="166">
        <v>24862.079084709607</v>
      </c>
      <c r="M23" s="166">
        <f>+I23+J23+K23+L23</f>
        <v>92064.253671596802</v>
      </c>
      <c r="N23" s="166">
        <v>21777.3703334495</v>
      </c>
      <c r="O23" s="166">
        <v>21681.189124596101</v>
      </c>
      <c r="P23" s="166">
        <f>+[1]Logistica!$C$33</f>
        <v>21350.138056947704</v>
      </c>
    </row>
    <row r="24" spans="2:16">
      <c r="B24" s="51" t="s">
        <v>110</v>
      </c>
      <c r="C24" s="130"/>
      <c r="D24" s="167">
        <v>-20400.972736541393</v>
      </c>
      <c r="E24" s="167">
        <v>-13262.461003399692</v>
      </c>
      <c r="F24" s="167">
        <v>-8907.3478115918006</v>
      </c>
      <c r="G24" s="167">
        <v>-18063.570710697401</v>
      </c>
      <c r="H24" s="167">
        <v>-60634.352262230292</v>
      </c>
      <c r="I24" s="167">
        <v>-17550.810623430301</v>
      </c>
      <c r="J24" s="167">
        <v>-16511.756916189599</v>
      </c>
      <c r="K24" s="167">
        <v>-16775.150169460605</v>
      </c>
      <c r="L24" s="167">
        <v>-17604.097211758999</v>
      </c>
      <c r="M24" s="167">
        <f t="shared" ref="M24:M31" si="4">+I24+J24+K24+L24</f>
        <v>-68441.814920839504</v>
      </c>
      <c r="N24" s="167">
        <v>-16123.202655007301</v>
      </c>
      <c r="O24" s="167">
        <v>-15937.806845661898</v>
      </c>
      <c r="P24" s="167">
        <f>+[1]Logistica!$C$34</f>
        <v>-14798.632210119002</v>
      </c>
    </row>
    <row r="25" spans="2:16">
      <c r="B25" s="115" t="s">
        <v>153</v>
      </c>
      <c r="C25" s="129"/>
      <c r="D25" s="168">
        <f>+D23+D24</f>
        <v>6074.7348525498564</v>
      </c>
      <c r="E25" s="168">
        <f t="shared" ref="E25:H25" si="5">+E23+E24</f>
        <v>3881.0706602358532</v>
      </c>
      <c r="F25" s="168">
        <f t="shared" si="5"/>
        <v>1802.1308949180057</v>
      </c>
      <c r="G25" s="168">
        <f t="shared" si="5"/>
        <v>6123.4381127498782</v>
      </c>
      <c r="H25" s="168">
        <f t="shared" si="5"/>
        <v>17881.374520453588</v>
      </c>
      <c r="I25" s="168">
        <f>+I23+I24</f>
        <v>5877.6055277061969</v>
      </c>
      <c r="J25" s="168">
        <f t="shared" ref="J25:M25" si="6">+J23+J24</f>
        <v>4812.2356365083033</v>
      </c>
      <c r="K25" s="168">
        <f t="shared" si="6"/>
        <v>5674.6157135921894</v>
      </c>
      <c r="L25" s="168">
        <f t="shared" si="6"/>
        <v>7257.9818729506078</v>
      </c>
      <c r="M25" s="168">
        <f t="shared" si="6"/>
        <v>23622.438750757297</v>
      </c>
      <c r="N25" s="168">
        <v>5654.1676784421998</v>
      </c>
      <c r="O25" s="168">
        <v>5743.382278934203</v>
      </c>
      <c r="P25" s="168">
        <f>+P23+P24</f>
        <v>6551.5058468287025</v>
      </c>
    </row>
    <row r="26" spans="2:16">
      <c r="B26" s="51" t="s">
        <v>112</v>
      </c>
      <c r="C26" s="129"/>
      <c r="D26" s="167">
        <v>-1725.8001097617916</v>
      </c>
      <c r="E26" s="167">
        <v>-1284.0419858130008</v>
      </c>
      <c r="F26" s="167">
        <v>-1128.2169919161072</v>
      </c>
      <c r="G26" s="167">
        <v>-1666.7869518937005</v>
      </c>
      <c r="H26" s="167">
        <v>-5804.8460393845999</v>
      </c>
      <c r="I26" s="167">
        <v>-2605.8624545549083</v>
      </c>
      <c r="J26" s="167">
        <v>-1508.8844876216053</v>
      </c>
      <c r="K26" s="167">
        <v>-1324</v>
      </c>
      <c r="L26" s="167">
        <v>-1991.3565762225999</v>
      </c>
      <c r="M26" s="167">
        <f t="shared" si="4"/>
        <v>-7430.1035183991135</v>
      </c>
      <c r="N26" s="167">
        <v>-1873.1776544592999</v>
      </c>
      <c r="O26" s="167">
        <v>-1419.3168976380002</v>
      </c>
      <c r="P26" s="167">
        <f>+[1]Logistica!$C$35</f>
        <v>-1753.1553950531998</v>
      </c>
    </row>
    <row r="27" spans="2:16">
      <c r="B27" s="115" t="s">
        <v>154</v>
      </c>
      <c r="C27" s="129"/>
      <c r="D27" s="168">
        <f>+D25+D26</f>
        <v>4348.9347427880648</v>
      </c>
      <c r="E27" s="168">
        <f t="shared" ref="E27:H27" si="7">+E25+E26</f>
        <v>2597.0286744228524</v>
      </c>
      <c r="F27" s="168">
        <f t="shared" si="7"/>
        <v>673.91390300189846</v>
      </c>
      <c r="G27" s="168">
        <f t="shared" si="7"/>
        <v>4456.6511608561777</v>
      </c>
      <c r="H27" s="168">
        <f t="shared" si="7"/>
        <v>12076.528481068988</v>
      </c>
      <c r="I27" s="168">
        <f>+I25+I26</f>
        <v>3271.7430731512886</v>
      </c>
      <c r="J27" s="168">
        <f t="shared" ref="J27:M27" si="8">+J25+J26</f>
        <v>3303.351148886698</v>
      </c>
      <c r="K27" s="168">
        <f t="shared" si="8"/>
        <v>4350.6157135921894</v>
      </c>
      <c r="L27" s="168">
        <f t="shared" si="8"/>
        <v>5266.6252967280079</v>
      </c>
      <c r="M27" s="168">
        <f t="shared" si="8"/>
        <v>16192.335232358184</v>
      </c>
      <c r="N27" s="168">
        <v>3780.9900239828999</v>
      </c>
      <c r="O27" s="168">
        <v>4324.0653812962028</v>
      </c>
      <c r="P27" s="168">
        <f>+P25+P26</f>
        <v>4798.3504517755027</v>
      </c>
    </row>
    <row r="28" spans="2:16">
      <c r="B28" s="105" t="s">
        <v>126</v>
      </c>
      <c r="C28" s="105"/>
      <c r="D28" s="166">
        <v>5676.6091714641752</v>
      </c>
      <c r="E28" s="166">
        <v>3661.1067613252253</v>
      </c>
      <c r="F28" s="166">
        <v>1581.0554574233972</v>
      </c>
      <c r="G28" s="166">
        <v>5684.4445123718979</v>
      </c>
      <c r="H28" s="166">
        <v>16603.215902584696</v>
      </c>
      <c r="I28" s="166">
        <f>+I27+I29</f>
        <v>4355.7430731512886</v>
      </c>
      <c r="J28" s="166">
        <f t="shared" ref="J28:M28" si="9">+J27+J29</f>
        <v>4016.351148886698</v>
      </c>
      <c r="K28" s="166">
        <f t="shared" si="9"/>
        <v>6119.6157135921894</v>
      </c>
      <c r="L28" s="166">
        <f t="shared" si="9"/>
        <v>5884.1081762438989</v>
      </c>
      <c r="M28" s="166">
        <f t="shared" si="9"/>
        <v>20375.818111874076</v>
      </c>
      <c r="N28" s="166">
        <v>4846.8929339828992</v>
      </c>
      <c r="O28" s="166">
        <v>5321.8058960962026</v>
      </c>
      <c r="P28" s="166">
        <f>+[1]Logistica!$C$38</f>
        <v>5764.3714929755006</v>
      </c>
    </row>
    <row r="29" spans="2:16">
      <c r="B29" s="51" t="s">
        <v>155</v>
      </c>
      <c r="C29" s="51"/>
      <c r="D29" s="167">
        <v>1327.6744286761159</v>
      </c>
      <c r="E29" s="167">
        <v>1064.0780869023729</v>
      </c>
      <c r="F29" s="167">
        <v>907.14155442149877</v>
      </c>
      <c r="G29" s="167">
        <v>1227.7933515157201</v>
      </c>
      <c r="H29" s="167">
        <v>4526.6874215157077</v>
      </c>
      <c r="I29" s="167">
        <v>1084</v>
      </c>
      <c r="J29" s="167">
        <v>713</v>
      </c>
      <c r="K29" s="167">
        <v>1769</v>
      </c>
      <c r="L29" s="167">
        <v>617.482879515891</v>
      </c>
      <c r="M29" s="167">
        <f t="shared" si="4"/>
        <v>4183.482879515891</v>
      </c>
      <c r="N29" s="167">
        <v>1065.9029099999998</v>
      </c>
      <c r="O29" s="167">
        <v>-997.7405147999998</v>
      </c>
      <c r="P29" s="167">
        <f>+[1]Logistica!$C$37</f>
        <v>966.02104120000013</v>
      </c>
    </row>
    <row r="30" spans="2:16">
      <c r="B30" s="51" t="s">
        <v>156</v>
      </c>
      <c r="D30" s="133">
        <f>+D28/D23</f>
        <v>0.21440821373186267</v>
      </c>
      <c r="E30" s="133">
        <f t="shared" ref="E30:H30" si="10">+E28/E23</f>
        <v>0.21355615827344832</v>
      </c>
      <c r="F30" s="133">
        <f t="shared" si="10"/>
        <v>0.14763141145818287</v>
      </c>
      <c r="G30" s="133">
        <f t="shared" si="10"/>
        <v>0.23502056636541618</v>
      </c>
      <c r="H30" s="133">
        <f t="shared" si="10"/>
        <v>0.21146357020344647</v>
      </c>
      <c r="I30" s="133">
        <f>+I28/I23</f>
        <v>0.18591709508028328</v>
      </c>
      <c r="J30" s="133">
        <f t="shared" ref="J30:P30" si="11">+J28/J23</f>
        <v>0.18834892851144572</v>
      </c>
      <c r="K30" s="133">
        <f t="shared" si="11"/>
        <v>0.27259151589691427</v>
      </c>
      <c r="L30" s="133">
        <f t="shared" si="11"/>
        <v>0.2366699967527123</v>
      </c>
      <c r="M30" s="133">
        <f t="shared" si="11"/>
        <v>0.22132171064522865</v>
      </c>
      <c r="N30" s="133">
        <f t="shared" si="11"/>
        <v>0.22256557425292953</v>
      </c>
      <c r="O30" s="133">
        <f t="shared" si="11"/>
        <v>0.2454572885976494</v>
      </c>
      <c r="P30" s="133">
        <f t="shared" si="11"/>
        <v>0.26999223506658659</v>
      </c>
    </row>
    <row r="31" spans="2:16" ht="26.25">
      <c r="B31" s="159" t="s">
        <v>183</v>
      </c>
      <c r="C31" s="134"/>
      <c r="D31" s="166">
        <v>474.15886825489963</v>
      </c>
      <c r="E31" s="166">
        <v>489.84113174510037</v>
      </c>
      <c r="F31" s="166">
        <v>607</v>
      </c>
      <c r="G31" s="166">
        <v>1404</v>
      </c>
      <c r="H31" s="166">
        <v>2975</v>
      </c>
      <c r="I31" s="166">
        <v>1539.0481717983998</v>
      </c>
      <c r="J31" s="166">
        <v>1057.9518282016002</v>
      </c>
      <c r="K31" s="166">
        <v>1850</v>
      </c>
      <c r="L31" s="166">
        <v>2502</v>
      </c>
      <c r="M31" s="166">
        <f t="shared" si="4"/>
        <v>6949</v>
      </c>
      <c r="N31" s="166">
        <v>1243</v>
      </c>
      <c r="O31" s="166">
        <v>1337.2922883000001</v>
      </c>
      <c r="P31" s="166">
        <f>+[1]Logistica!$C$19</f>
        <v>1358.7077116999999</v>
      </c>
    </row>
    <row r="32" spans="2:16">
      <c r="B32" s="108" t="s">
        <v>178</v>
      </c>
      <c r="P32" s="59"/>
    </row>
    <row r="33" spans="2:15">
      <c r="B33" s="108"/>
      <c r="F33" s="143"/>
      <c r="G33" s="143"/>
      <c r="H33" s="143"/>
      <c r="I33" s="143"/>
      <c r="J33" s="143"/>
      <c r="K33" s="143"/>
      <c r="L33" s="143"/>
      <c r="M33" s="143"/>
      <c r="O33" s="59"/>
    </row>
    <row r="35" spans="2:15">
      <c r="F35" s="143"/>
      <c r="G35" s="143"/>
      <c r="H35" s="143"/>
      <c r="I35" s="143"/>
      <c r="J35" s="143"/>
      <c r="K35" s="143"/>
      <c r="L35" s="143"/>
      <c r="M35" s="143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scale="63" orientation="landscape" r:id="rId1"/>
  <customProperties>
    <customPr name="_pios_id" r:id="rId2"/>
    <customPr name="EpmWorksheetKeyString_GUID" r:id="rId3"/>
  </customProperties>
  <ignoredErrors>
    <ignoredError sqref="M1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2"/>
  <sheetViews>
    <sheetView showGridLines="0" topLeftCell="D1" zoomScaleNormal="100" workbookViewId="0">
      <selection activeCell="P13" sqref="P13"/>
    </sheetView>
  </sheetViews>
  <sheetFormatPr baseColWidth="10" defaultRowHeight="15"/>
  <cols>
    <col min="1" max="1" width="5.7109375" customWidth="1"/>
    <col min="2" max="2" width="25.85546875" style="52" bestFit="1" customWidth="1"/>
    <col min="3" max="4" width="11.5703125" style="52" customWidth="1"/>
  </cols>
  <sheetData>
    <row r="1" spans="2:15">
      <c r="B1" s="53" t="s">
        <v>30</v>
      </c>
      <c r="C1" s="127" t="s">
        <v>207</v>
      </c>
      <c r="D1" s="127" t="s">
        <v>208</v>
      </c>
      <c r="E1" s="127" t="s">
        <v>198</v>
      </c>
      <c r="F1" s="127" t="s">
        <v>149</v>
      </c>
      <c r="G1" s="127">
        <v>2017</v>
      </c>
      <c r="H1" s="127" t="s">
        <v>107</v>
      </c>
      <c r="I1" s="127" t="s">
        <v>108</v>
      </c>
      <c r="J1" s="127" t="s">
        <v>199</v>
      </c>
      <c r="K1" s="127" t="s">
        <v>209</v>
      </c>
      <c r="L1" s="127">
        <v>2018</v>
      </c>
      <c r="M1" s="127" t="s">
        <v>213</v>
      </c>
      <c r="N1" s="127" t="s">
        <v>217</v>
      </c>
      <c r="O1" s="127" t="s">
        <v>219</v>
      </c>
    </row>
    <row r="2" spans="2:15">
      <c r="B2" s="97" t="s">
        <v>187</v>
      </c>
      <c r="C2" s="97"/>
      <c r="D2" s="97"/>
      <c r="E2" s="98"/>
      <c r="F2" s="98"/>
      <c r="G2" s="98"/>
      <c r="H2" s="98"/>
      <c r="I2" s="98"/>
    </row>
    <row r="3" spans="2:15" ht="9.75" customHeight="1">
      <c r="B3" s="99"/>
      <c r="C3" s="99"/>
      <c r="D3" s="99"/>
      <c r="E3" s="98"/>
      <c r="F3" s="98"/>
      <c r="G3" s="98"/>
      <c r="H3" s="98"/>
      <c r="I3" s="98"/>
    </row>
    <row r="4" spans="2:15">
      <c r="B4" s="128" t="s">
        <v>150</v>
      </c>
      <c r="C4" s="73">
        <v>18918</v>
      </c>
      <c r="D4" s="73">
        <v>19055</v>
      </c>
      <c r="E4" s="73">
        <v>18522</v>
      </c>
      <c r="F4" s="73">
        <v>19426</v>
      </c>
      <c r="G4" s="73">
        <v>75921</v>
      </c>
      <c r="H4" s="73">
        <v>18472</v>
      </c>
      <c r="I4" s="73">
        <v>19359</v>
      </c>
      <c r="J4" s="73">
        <v>18437</v>
      </c>
      <c r="K4" s="73">
        <v>19031</v>
      </c>
      <c r="L4" s="73">
        <f>+H4+I4+J4+K4</f>
        <v>75299</v>
      </c>
      <c r="M4" s="73">
        <v>19694</v>
      </c>
      <c r="N4" s="73">
        <v>18959</v>
      </c>
      <c r="O4" s="59">
        <f>+[1]Remolcadores!$C$10</f>
        <v>19180</v>
      </c>
    </row>
    <row r="5" spans="2:15">
      <c r="B5" s="128" t="s">
        <v>185</v>
      </c>
      <c r="C5" s="73">
        <v>6589</v>
      </c>
      <c r="D5" s="73">
        <v>7332</v>
      </c>
      <c r="E5" s="73">
        <v>8352</v>
      </c>
      <c r="F5" s="73">
        <v>8439</v>
      </c>
      <c r="G5" s="73">
        <v>30712</v>
      </c>
      <c r="H5" s="73">
        <v>7544</v>
      </c>
      <c r="I5" s="73">
        <v>7448</v>
      </c>
      <c r="J5" s="73">
        <v>7339</v>
      </c>
      <c r="K5" s="73">
        <v>6878.1265965000002</v>
      </c>
      <c r="L5" s="73">
        <f>+H5+I5+J5+K5</f>
        <v>29209.126596499998</v>
      </c>
      <c r="M5" s="73">
        <v>6173</v>
      </c>
      <c r="N5" s="73">
        <v>6773</v>
      </c>
      <c r="O5" s="59">
        <f>+[1]Remolcadores!$C$27</f>
        <v>7446</v>
      </c>
    </row>
    <row r="6" spans="2:15" s="75" customFormat="1" ht="6" customHeight="1">
      <c r="B6" s="51"/>
      <c r="C6" s="51"/>
      <c r="D6" s="51"/>
      <c r="E6" s="102"/>
      <c r="F6" s="102"/>
      <c r="G6" s="102"/>
      <c r="H6" s="102"/>
      <c r="I6" s="102"/>
      <c r="J6" s="102"/>
      <c r="K6" s="102"/>
      <c r="L6" s="102"/>
    </row>
    <row r="7" spans="2:15" s="75" customFormat="1">
      <c r="B7" s="105" t="s">
        <v>151</v>
      </c>
      <c r="C7" s="106">
        <f t="shared" ref="C7:K7" si="0">SUM(C4:C6)</f>
        <v>25507</v>
      </c>
      <c r="D7" s="106">
        <f t="shared" si="0"/>
        <v>26387</v>
      </c>
      <c r="E7" s="106">
        <f t="shared" si="0"/>
        <v>26874</v>
      </c>
      <c r="F7" s="106">
        <f t="shared" si="0"/>
        <v>27865</v>
      </c>
      <c r="G7" s="106">
        <f t="shared" si="0"/>
        <v>106633</v>
      </c>
      <c r="H7" s="106">
        <v>26728</v>
      </c>
      <c r="I7" s="106">
        <v>27782.000411000001</v>
      </c>
      <c r="J7" s="106">
        <f t="shared" si="0"/>
        <v>25776</v>
      </c>
      <c r="K7" s="106">
        <f t="shared" si="0"/>
        <v>25909.126596499998</v>
      </c>
      <c r="L7" s="106">
        <f>SUM(L4:L6)</f>
        <v>104508.12659649999</v>
      </c>
      <c r="M7" s="106">
        <v>25699</v>
      </c>
      <c r="N7" s="106">
        <f t="shared" ref="N7:O7" si="1">SUM(N4:N6)</f>
        <v>25732</v>
      </c>
      <c r="O7" s="106">
        <f t="shared" si="1"/>
        <v>26626</v>
      </c>
    </row>
    <row r="8" spans="2:15" s="75" customFormat="1">
      <c r="B8" s="108" t="s">
        <v>186</v>
      </c>
      <c r="C8" s="108"/>
      <c r="D8" s="108"/>
    </row>
    <row r="9" spans="2:15" s="75" customFormat="1">
      <c r="B9" s="108"/>
      <c r="C9" s="108"/>
      <c r="D9" s="108"/>
    </row>
    <row r="10" spans="2:15" s="75" customFormat="1">
      <c r="B10" s="108"/>
      <c r="C10" s="108"/>
      <c r="D10" s="108"/>
      <c r="I10" s="171"/>
      <c r="N10" s="171"/>
    </row>
    <row r="11" spans="2:15">
      <c r="B11" s="108"/>
      <c r="C11" s="108"/>
      <c r="D11" s="108"/>
      <c r="I11" s="59"/>
      <c r="N11" s="59"/>
    </row>
    <row r="12" spans="2:15">
      <c r="B12" s="108"/>
      <c r="C12" s="108"/>
      <c r="D12" s="108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paperSize="9" scale="83" orientation="landscape" r:id="rId1"/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4"/>
  <sheetViews>
    <sheetView showGridLines="0" zoomScaleNormal="100" workbookViewId="0">
      <pane xSplit="2" ySplit="1" topLeftCell="E2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L13" sqref="L13"/>
    </sheetView>
  </sheetViews>
  <sheetFormatPr baseColWidth="10" defaultRowHeight="15"/>
  <cols>
    <col min="1" max="1" width="5.7109375" customWidth="1"/>
    <col min="2" max="2" width="27.5703125" style="52" customWidth="1"/>
    <col min="3" max="4" width="14.140625" style="52" customWidth="1"/>
    <col min="11" max="11" width="12.7109375" customWidth="1"/>
  </cols>
  <sheetData>
    <row r="1" spans="2:15">
      <c r="B1" s="53" t="s">
        <v>30</v>
      </c>
      <c r="C1" s="127" t="s">
        <v>207</v>
      </c>
      <c r="D1" s="127" t="s">
        <v>208</v>
      </c>
      <c r="E1" s="127" t="s">
        <v>198</v>
      </c>
      <c r="F1" s="127" t="s">
        <v>149</v>
      </c>
      <c r="G1" s="127">
        <v>2017</v>
      </c>
      <c r="H1" s="127" t="s">
        <v>107</v>
      </c>
      <c r="I1" s="127" t="s">
        <v>108</v>
      </c>
      <c r="J1" s="127" t="s">
        <v>199</v>
      </c>
      <c r="K1" s="127" t="s">
        <v>209</v>
      </c>
      <c r="L1" s="127">
        <v>2018</v>
      </c>
      <c r="M1" s="127" t="s">
        <v>213</v>
      </c>
      <c r="N1" s="127" t="s">
        <v>217</v>
      </c>
      <c r="O1" s="127" t="s">
        <v>219</v>
      </c>
    </row>
    <row r="2" spans="2:15">
      <c r="B2" s="117" t="s">
        <v>159</v>
      </c>
      <c r="C2" s="117"/>
      <c r="D2" s="117"/>
    </row>
    <row r="3" spans="2:15">
      <c r="B3" s="119"/>
      <c r="C3" s="119"/>
      <c r="D3" s="119"/>
    </row>
    <row r="4" spans="2:15">
      <c r="B4" s="136" t="s">
        <v>160</v>
      </c>
      <c r="C4" s="106">
        <f t="shared" ref="C4:M4" si="0">+C6+C7+C8+C9+C10</f>
        <v>2765439.4720000001</v>
      </c>
      <c r="D4" s="106">
        <f t="shared" si="0"/>
        <v>3905089.53</v>
      </c>
      <c r="E4" s="106">
        <f t="shared" si="0"/>
        <v>4108635.0260000001</v>
      </c>
      <c r="F4" s="106">
        <f t="shared" si="0"/>
        <v>4250700.4539999999</v>
      </c>
      <c r="G4" s="106">
        <f t="shared" si="0"/>
        <v>15029864.481999999</v>
      </c>
      <c r="H4" s="106">
        <f t="shared" si="0"/>
        <v>4059080.5</v>
      </c>
      <c r="I4" s="106">
        <f t="shared" si="0"/>
        <v>4581467.0999999996</v>
      </c>
      <c r="J4" s="106">
        <f t="shared" si="0"/>
        <v>4500399.6899999995</v>
      </c>
      <c r="K4" s="106">
        <f t="shared" si="0"/>
        <v>4604663.03</v>
      </c>
      <c r="L4" s="106">
        <f t="shared" si="0"/>
        <v>17747666</v>
      </c>
      <c r="M4" s="106">
        <f t="shared" si="0"/>
        <v>4133715.84</v>
      </c>
      <c r="N4" s="106">
        <f>+N6+N7+N8+N9+N10</f>
        <v>4363783.4579999996</v>
      </c>
      <c r="O4" s="106">
        <f>+O6+O7+O8+O9+O10</f>
        <v>4491399.1972547993</v>
      </c>
    </row>
    <row r="5" spans="2:15">
      <c r="B5" s="121" t="s">
        <v>161</v>
      </c>
      <c r="C5" s="121"/>
      <c r="D5" s="121"/>
      <c r="E5" s="42"/>
      <c r="F5" s="42"/>
      <c r="G5" s="42"/>
      <c r="H5" s="42"/>
      <c r="I5" s="42"/>
    </row>
    <row r="6" spans="2:15">
      <c r="B6" s="137" t="s">
        <v>64</v>
      </c>
      <c r="C6" s="164">
        <v>562881.80000000005</v>
      </c>
      <c r="D6" s="164">
        <v>617421.87</v>
      </c>
      <c r="E6" s="161">
        <v>624813.28300000005</v>
      </c>
      <c r="F6" s="161">
        <v>616519.84100000001</v>
      </c>
      <c r="G6" s="161">
        <f>SUM(C6:F6)</f>
        <v>2421636.7939999998</v>
      </c>
      <c r="H6" s="161">
        <v>491196.02</v>
      </c>
      <c r="I6" s="161">
        <v>620766.93999999994</v>
      </c>
      <c r="J6" s="161">
        <v>579398.51</v>
      </c>
      <c r="K6" s="161">
        <v>578510.36</v>
      </c>
      <c r="L6" s="161">
        <v>2267451</v>
      </c>
      <c r="M6" s="161">
        <v>521510.89</v>
      </c>
      <c r="N6" s="161">
        <v>570321.79</v>
      </c>
      <c r="O6" s="161">
        <v>635390.44200000004</v>
      </c>
    </row>
    <row r="7" spans="2:15">
      <c r="B7" s="137" t="s">
        <v>162</v>
      </c>
      <c r="C7" s="164">
        <v>572978.97</v>
      </c>
      <c r="D7" s="164">
        <v>996914.12999999989</v>
      </c>
      <c r="E7" s="161">
        <v>1430867.21</v>
      </c>
      <c r="F7" s="161">
        <v>1560203.03</v>
      </c>
      <c r="G7" s="161">
        <f t="shared" ref="G7:G10" si="1">SUM(C7:F7)</f>
        <v>4560963.34</v>
      </c>
      <c r="H7" s="161">
        <v>1601888.03</v>
      </c>
      <c r="I7" s="161">
        <v>1529846.33</v>
      </c>
      <c r="J7" s="161">
        <v>1692658.12</v>
      </c>
      <c r="K7" s="161">
        <v>1660067.41</v>
      </c>
      <c r="L7" s="161">
        <v>6439451</v>
      </c>
      <c r="M7" s="161">
        <v>1559779.81</v>
      </c>
      <c r="N7" s="161">
        <v>1527525.69</v>
      </c>
      <c r="O7" s="161">
        <v>1702015</v>
      </c>
    </row>
    <row r="8" spans="2:15">
      <c r="B8" s="137" t="s">
        <v>90</v>
      </c>
      <c r="C8" s="164">
        <v>427553.4</v>
      </c>
      <c r="D8" s="164">
        <v>296706.55000000005</v>
      </c>
      <c r="E8" s="161">
        <v>297717.86</v>
      </c>
      <c r="F8" s="161">
        <v>343497.52</v>
      </c>
      <c r="G8" s="161">
        <f t="shared" si="1"/>
        <v>1365475.33</v>
      </c>
      <c r="H8" s="161">
        <v>374592</v>
      </c>
      <c r="I8" s="161">
        <v>411555</v>
      </c>
      <c r="J8" s="161">
        <v>451960</v>
      </c>
      <c r="K8" s="161">
        <v>437991.18</v>
      </c>
      <c r="L8" s="161">
        <v>1725583</v>
      </c>
      <c r="M8" s="161">
        <v>411831.20999999996</v>
      </c>
      <c r="N8" s="161">
        <v>419238.40000000002</v>
      </c>
      <c r="O8" s="161">
        <v>433507.72</v>
      </c>
    </row>
    <row r="9" spans="2:15">
      <c r="B9" s="137" t="s">
        <v>82</v>
      </c>
      <c r="C9" s="164">
        <v>257243.33200000002</v>
      </c>
      <c r="D9" s="164">
        <v>317919.31</v>
      </c>
      <c r="E9" s="161">
        <v>315008.022</v>
      </c>
      <c r="F9" s="161">
        <v>264531.08499999996</v>
      </c>
      <c r="G9" s="161">
        <f t="shared" si="1"/>
        <v>1154701.7489999998</v>
      </c>
      <c r="H9" s="161">
        <v>285655.65000000002</v>
      </c>
      <c r="I9" s="161">
        <v>321447.14</v>
      </c>
      <c r="J9" s="161">
        <v>308137.09999999998</v>
      </c>
      <c r="K9" s="161">
        <v>292709.68</v>
      </c>
      <c r="L9" s="161">
        <v>1207950</v>
      </c>
      <c r="M9" s="161">
        <v>256123.25</v>
      </c>
      <c r="N9" s="161">
        <v>289383.33</v>
      </c>
      <c r="O9" s="161">
        <v>253946.6682548</v>
      </c>
    </row>
    <row r="10" spans="2:15">
      <c r="B10" s="137" t="s">
        <v>93</v>
      </c>
      <c r="C10" s="164">
        <v>944781.97</v>
      </c>
      <c r="D10" s="164">
        <v>1676127.67</v>
      </c>
      <c r="E10" s="161">
        <v>1440228.6510000001</v>
      </c>
      <c r="F10" s="161">
        <v>1465948.9780000001</v>
      </c>
      <c r="G10" s="161">
        <f t="shared" si="1"/>
        <v>5527087.2689999994</v>
      </c>
      <c r="H10" s="161">
        <v>1305748.8</v>
      </c>
      <c r="I10" s="161">
        <v>1697851.69</v>
      </c>
      <c r="J10" s="161">
        <v>1468245.96</v>
      </c>
      <c r="K10" s="161">
        <v>1635384.4</v>
      </c>
      <c r="L10" s="161">
        <v>6107231</v>
      </c>
      <c r="M10" s="161">
        <v>1384470.68</v>
      </c>
      <c r="N10" s="161">
        <v>1557314.2479999999</v>
      </c>
      <c r="O10" s="161">
        <v>1466539.3670000001</v>
      </c>
    </row>
    <row r="11" spans="2:15">
      <c r="B11" s="120"/>
      <c r="C11" s="120"/>
      <c r="D11" s="157"/>
      <c r="I11" s="118"/>
    </row>
    <row r="12" spans="2:15">
      <c r="B12" s="120"/>
      <c r="C12" s="120"/>
      <c r="D12" s="157"/>
      <c r="E12" s="87"/>
      <c r="F12" s="87"/>
      <c r="G12" s="87"/>
      <c r="H12" s="87"/>
      <c r="I12" s="118"/>
      <c r="J12" s="161"/>
      <c r="O12" s="161"/>
    </row>
    <row r="13" spans="2:15">
      <c r="B13" s="136" t="s">
        <v>163</v>
      </c>
      <c r="C13" s="106">
        <f t="shared" ref="C13:L13" si="2">+C15+C16+C17+C18+C19</f>
        <v>4954312.1436936939</v>
      </c>
      <c r="D13" s="106">
        <f t="shared" si="2"/>
        <v>5076150.9080990981</v>
      </c>
      <c r="E13" s="106">
        <f t="shared" si="2"/>
        <v>5024139.5071569365</v>
      </c>
      <c r="F13" s="106">
        <f t="shared" si="2"/>
        <v>4977388.1908188285</v>
      </c>
      <c r="G13" s="106">
        <f t="shared" si="2"/>
        <v>20031990.749768559</v>
      </c>
      <c r="H13" s="106">
        <f t="shared" si="2"/>
        <v>5179322.3000000007</v>
      </c>
      <c r="I13" s="106">
        <f t="shared" si="2"/>
        <v>5193910.6899999995</v>
      </c>
      <c r="J13" s="106">
        <f t="shared" si="2"/>
        <v>5404375.2699999996</v>
      </c>
      <c r="K13" s="106">
        <f t="shared" si="2"/>
        <v>5662190.3882882874</v>
      </c>
      <c r="L13" s="106">
        <f t="shared" si="2"/>
        <v>21694754</v>
      </c>
      <c r="M13" s="106">
        <f>+M15+M16+M17+M18+M19</f>
        <v>5460933.2199999997</v>
      </c>
      <c r="N13" s="106">
        <f t="shared" ref="N13" si="3">+N15+N16+N17+N18+N19</f>
        <v>5285483.4369999999</v>
      </c>
      <c r="O13" s="106">
        <f>+O15+O16+O17+O18+O19</f>
        <v>4993155.9939999999</v>
      </c>
    </row>
    <row r="14" spans="2:15">
      <c r="B14" s="121" t="s">
        <v>161</v>
      </c>
      <c r="C14" s="121"/>
      <c r="D14" s="157"/>
      <c r="E14" s="42"/>
      <c r="F14" s="42"/>
      <c r="G14" s="42"/>
      <c r="H14" s="42"/>
      <c r="I14" s="118"/>
      <c r="J14" s="42"/>
      <c r="K14" s="42"/>
      <c r="L14" s="42"/>
    </row>
    <row r="15" spans="2:15">
      <c r="B15" s="138" t="s">
        <v>67</v>
      </c>
      <c r="C15" s="164">
        <v>2633268.4500000002</v>
      </c>
      <c r="D15" s="164">
        <v>2597805.77</v>
      </c>
      <c r="E15" s="161">
        <v>2698119.42</v>
      </c>
      <c r="F15" s="161">
        <v>2509893.63</v>
      </c>
      <c r="G15" s="161">
        <f>SUM(C15:F15)</f>
        <v>10439087.27</v>
      </c>
      <c r="H15" s="161">
        <v>2685694.35</v>
      </c>
      <c r="I15" s="161">
        <v>2897193.04</v>
      </c>
      <c r="J15" s="161">
        <v>3191307.08</v>
      </c>
      <c r="K15" s="161">
        <v>3099793.28</v>
      </c>
      <c r="L15" s="161">
        <v>11873988</v>
      </c>
      <c r="M15" s="161">
        <v>3139347.9299999997</v>
      </c>
      <c r="N15" s="161">
        <v>3074242.58</v>
      </c>
      <c r="O15" s="161">
        <v>3051244.93</v>
      </c>
    </row>
    <row r="16" spans="2:15">
      <c r="B16" s="138" t="s">
        <v>70</v>
      </c>
      <c r="C16" s="164">
        <v>1390041</v>
      </c>
      <c r="D16" s="164">
        <v>1543286.7849999997</v>
      </c>
      <c r="E16" s="161">
        <v>1449553.6810000001</v>
      </c>
      <c r="F16" s="161">
        <v>1386320.4564</v>
      </c>
      <c r="G16" s="161">
        <f t="shared" ref="G16:G19" si="4">SUM(C16:F16)</f>
        <v>5769201.9223999996</v>
      </c>
      <c r="H16" s="161">
        <v>1594455.55</v>
      </c>
      <c r="I16" s="161">
        <v>1394694.65</v>
      </c>
      <c r="J16" s="161">
        <v>1372786.19</v>
      </c>
      <c r="K16" s="161">
        <v>1349490.32</v>
      </c>
      <c r="L16" s="161">
        <v>5687923</v>
      </c>
      <c r="M16" s="161">
        <v>1286136.6400000001</v>
      </c>
      <c r="N16" s="161">
        <v>1146052.8430000001</v>
      </c>
      <c r="O16" s="161">
        <v>979960.55</v>
      </c>
    </row>
    <row r="17" spans="2:15">
      <c r="B17" s="138" t="s">
        <v>72</v>
      </c>
      <c r="C17" s="164">
        <v>633219</v>
      </c>
      <c r="D17" s="164">
        <v>561965.13400000008</v>
      </c>
      <c r="E17" s="161">
        <v>564196.90922000003</v>
      </c>
      <c r="F17" s="161">
        <v>701601.83559000003</v>
      </c>
      <c r="G17" s="161">
        <f t="shared" si="4"/>
        <v>2460982.8788100001</v>
      </c>
      <c r="H17" s="161">
        <v>626460</v>
      </c>
      <c r="I17" s="161">
        <v>602394</v>
      </c>
      <c r="J17" s="161">
        <v>615368</v>
      </c>
      <c r="K17" s="161">
        <v>741782</v>
      </c>
      <c r="L17" s="161">
        <v>2586004</v>
      </c>
      <c r="M17" s="161">
        <v>759865.42999999993</v>
      </c>
      <c r="N17" s="161">
        <v>712507.70400000003</v>
      </c>
      <c r="O17" s="161">
        <v>673141.054</v>
      </c>
    </row>
    <row r="18" spans="2:15">
      <c r="B18" s="138" t="s">
        <v>75</v>
      </c>
      <c r="C18" s="164">
        <v>212940</v>
      </c>
      <c r="D18" s="164">
        <v>273570.62</v>
      </c>
      <c r="E18" s="161">
        <v>231962.56</v>
      </c>
      <c r="F18" s="161">
        <v>297713.44</v>
      </c>
      <c r="G18" s="161">
        <f t="shared" si="4"/>
        <v>1016186.6199999999</v>
      </c>
      <c r="H18" s="161">
        <v>272712.40000000002</v>
      </c>
      <c r="I18" s="161">
        <v>299629</v>
      </c>
      <c r="J18" s="161">
        <v>224914</v>
      </c>
      <c r="K18" s="161">
        <v>298015.5</v>
      </c>
      <c r="L18" s="161">
        <v>1095272</v>
      </c>
      <c r="M18" s="161">
        <v>275583.21999999997</v>
      </c>
      <c r="N18" s="161">
        <v>352680.31</v>
      </c>
      <c r="O18" s="161">
        <v>288809.46000000002</v>
      </c>
    </row>
    <row r="19" spans="2:15">
      <c r="B19" s="138" t="s">
        <v>87</v>
      </c>
      <c r="C19" s="164">
        <v>84843.693693693698</v>
      </c>
      <c r="D19" s="164">
        <v>99522.599099099098</v>
      </c>
      <c r="E19" s="161">
        <v>80306.936936936938</v>
      </c>
      <c r="F19" s="161">
        <v>81858.828828828831</v>
      </c>
      <c r="G19" s="161">
        <f t="shared" si="4"/>
        <v>346532.05855855852</v>
      </c>
      <c r="H19" s="161"/>
      <c r="I19" s="179"/>
      <c r="J19" s="179"/>
      <c r="K19" s="179">
        <v>173109.28828828828</v>
      </c>
      <c r="L19" s="179">
        <v>451567</v>
      </c>
      <c r="M19" s="179"/>
      <c r="N19" s="179"/>
      <c r="O19" s="179"/>
    </row>
    <row r="20" spans="2:15">
      <c r="J20" s="59"/>
      <c r="L20" s="59"/>
    </row>
    <row r="21" spans="2:15">
      <c r="I21" s="59"/>
      <c r="J21" s="59"/>
      <c r="K21" s="59"/>
      <c r="N21" s="59"/>
      <c r="O21" s="59"/>
    </row>
    <row r="23" spans="2:15">
      <c r="O23" s="59"/>
    </row>
    <row r="24" spans="2:15" s="9" customFormat="1">
      <c r="B24" s="117" t="s">
        <v>165</v>
      </c>
      <c r="C24" s="117"/>
      <c r="D24" s="117"/>
    </row>
    <row r="25" spans="2:15">
      <c r="B25" s="119"/>
      <c r="C25" s="119"/>
      <c r="D25" s="119"/>
    </row>
    <row r="26" spans="2:15">
      <c r="B26" s="105" t="s">
        <v>160</v>
      </c>
      <c r="C26" s="106">
        <f t="shared" ref="C26:M26" si="5">+C28+C29+C30+C31+C32</f>
        <v>250222.55000000002</v>
      </c>
      <c r="D26" s="106">
        <f t="shared" si="5"/>
        <v>336741.45</v>
      </c>
      <c r="E26" s="106">
        <f t="shared" si="5"/>
        <v>389778.24999999994</v>
      </c>
      <c r="F26" s="106">
        <f t="shared" si="5"/>
        <v>397828.85000000003</v>
      </c>
      <c r="G26" s="106">
        <f t="shared" si="5"/>
        <v>1374571.0999999999</v>
      </c>
      <c r="H26" s="106">
        <f t="shared" si="5"/>
        <v>402044.2</v>
      </c>
      <c r="I26" s="106">
        <f t="shared" si="5"/>
        <v>414336</v>
      </c>
      <c r="J26" s="106">
        <f t="shared" si="5"/>
        <v>438756.72386079998</v>
      </c>
      <c r="K26" s="106">
        <f t="shared" si="5"/>
        <v>441534.35</v>
      </c>
      <c r="L26" s="106">
        <f t="shared" si="5"/>
        <v>1696671.2738607996</v>
      </c>
      <c r="M26" s="106">
        <f t="shared" si="5"/>
        <v>448626</v>
      </c>
      <c r="N26" s="106">
        <f>+N28+N29+N30+N31+N32</f>
        <v>428778.8</v>
      </c>
      <c r="O26" s="106">
        <f>+O28+O29+O30+O31+O32</f>
        <v>449590</v>
      </c>
    </row>
    <row r="27" spans="2:15">
      <c r="B27" s="121"/>
      <c r="C27" s="121"/>
      <c r="D27" s="121"/>
      <c r="E27" s="42"/>
      <c r="F27" s="42"/>
      <c r="G27" s="42"/>
      <c r="H27" s="42"/>
      <c r="I27" s="42"/>
    </row>
    <row r="28" spans="2:15">
      <c r="B28" s="137" t="s">
        <v>64</v>
      </c>
      <c r="C28" s="164">
        <v>65868</v>
      </c>
      <c r="D28" s="164">
        <v>69270</v>
      </c>
      <c r="E28" s="161">
        <v>73885</v>
      </c>
      <c r="F28" s="161">
        <v>71454</v>
      </c>
      <c r="G28" s="161">
        <v>280477</v>
      </c>
      <c r="H28" s="161">
        <v>57099</v>
      </c>
      <c r="I28" s="161">
        <v>68829</v>
      </c>
      <c r="J28" s="162">
        <v>68808</v>
      </c>
      <c r="K28" s="162">
        <v>65097</v>
      </c>
      <c r="L28" s="162">
        <v>259833</v>
      </c>
      <c r="M28" s="161">
        <v>63604</v>
      </c>
      <c r="N28" s="161">
        <v>61721</v>
      </c>
      <c r="O28" s="161">
        <v>78454</v>
      </c>
    </row>
    <row r="29" spans="2:15">
      <c r="B29" s="137" t="s">
        <v>162</v>
      </c>
      <c r="C29" s="164">
        <v>75211.950000000012</v>
      </c>
      <c r="D29" s="164">
        <v>130859.85</v>
      </c>
      <c r="E29" s="161">
        <v>182082.44999999998</v>
      </c>
      <c r="F29" s="161">
        <v>198826.65</v>
      </c>
      <c r="G29" s="161">
        <v>586980.9</v>
      </c>
      <c r="H29" s="161">
        <v>205424.99999999997</v>
      </c>
      <c r="I29" s="161">
        <v>192244.8</v>
      </c>
      <c r="J29" s="162">
        <v>216862.8</v>
      </c>
      <c r="K29" s="162">
        <v>210637.34999999998</v>
      </c>
      <c r="L29" s="162">
        <v>825169.94999999984</v>
      </c>
      <c r="M29" s="161">
        <v>238822</v>
      </c>
      <c r="N29" s="161">
        <v>212804</v>
      </c>
      <c r="O29" s="161">
        <v>209835</v>
      </c>
    </row>
    <row r="30" spans="2:15">
      <c r="B30" s="137" t="s">
        <v>90</v>
      </c>
      <c r="C30" s="164">
        <v>56620</v>
      </c>
      <c r="D30" s="164">
        <v>46284</v>
      </c>
      <c r="E30" s="161">
        <v>45231</v>
      </c>
      <c r="F30" s="161">
        <v>41703</v>
      </c>
      <c r="G30" s="161">
        <v>189838</v>
      </c>
      <c r="H30" s="161">
        <v>60028</v>
      </c>
      <c r="I30" s="161">
        <v>60047</v>
      </c>
      <c r="J30" s="162">
        <v>66622</v>
      </c>
      <c r="K30" s="162">
        <v>67123</v>
      </c>
      <c r="L30" s="162">
        <v>253820</v>
      </c>
      <c r="M30" s="161">
        <v>64730</v>
      </c>
      <c r="N30" s="161">
        <v>67664.800000000003</v>
      </c>
      <c r="O30" s="161">
        <v>67477</v>
      </c>
    </row>
    <row r="31" spans="2:15">
      <c r="B31" s="137" t="s">
        <v>82</v>
      </c>
      <c r="C31" s="164">
        <v>11359.6</v>
      </c>
      <c r="D31" s="164">
        <v>13613.6</v>
      </c>
      <c r="E31" s="161">
        <v>13113.8</v>
      </c>
      <c r="F31" s="161">
        <v>9132.2000000000007</v>
      </c>
      <c r="G31" s="161">
        <v>47219.199999999997</v>
      </c>
      <c r="H31" s="161">
        <v>10392.200000000001</v>
      </c>
      <c r="I31" s="161">
        <v>11218.199999999999</v>
      </c>
      <c r="J31" s="162">
        <v>13350.923860800001</v>
      </c>
      <c r="K31" s="162">
        <v>12750</v>
      </c>
      <c r="L31" s="162">
        <v>47711.323860800003</v>
      </c>
      <c r="M31" s="161">
        <v>10250</v>
      </c>
      <c r="N31" s="161">
        <v>12035</v>
      </c>
      <c r="O31" s="161">
        <v>15844</v>
      </c>
    </row>
    <row r="32" spans="2:15">
      <c r="B32" s="137" t="s">
        <v>189</v>
      </c>
      <c r="C32" s="164">
        <v>41163</v>
      </c>
      <c r="D32" s="164">
        <v>76714</v>
      </c>
      <c r="E32" s="161">
        <v>75466</v>
      </c>
      <c r="F32" s="161">
        <v>76713</v>
      </c>
      <c r="G32" s="161">
        <v>270056</v>
      </c>
      <c r="H32" s="161">
        <v>69100</v>
      </c>
      <c r="I32" s="161">
        <v>81997</v>
      </c>
      <c r="J32" s="162">
        <v>73113</v>
      </c>
      <c r="K32" s="162">
        <v>85927</v>
      </c>
      <c r="L32" s="162">
        <v>310137</v>
      </c>
      <c r="M32" s="161">
        <v>71220</v>
      </c>
      <c r="N32" s="161">
        <v>74554</v>
      </c>
      <c r="O32" s="161">
        <v>77980</v>
      </c>
    </row>
    <row r="33" spans="2:15">
      <c r="B33" s="120"/>
      <c r="C33" s="120"/>
      <c r="D33" s="120"/>
    </row>
    <row r="34" spans="2:15">
      <c r="B34" s="120"/>
      <c r="C34" s="120"/>
      <c r="D34" s="120"/>
    </row>
    <row r="35" spans="2:15">
      <c r="B35" s="136" t="s">
        <v>163</v>
      </c>
      <c r="C35" s="158">
        <f t="shared" ref="C35:M35" si="6">+C37+C38+C39+C40+C41</f>
        <v>430581</v>
      </c>
      <c r="D35" s="158">
        <f t="shared" si="6"/>
        <v>420865</v>
      </c>
      <c r="E35" s="158">
        <f t="shared" si="6"/>
        <v>408338</v>
      </c>
      <c r="F35" s="158">
        <f t="shared" si="6"/>
        <v>381067</v>
      </c>
      <c r="G35" s="158">
        <f t="shared" si="6"/>
        <v>1640851</v>
      </c>
      <c r="H35" s="158">
        <f t="shared" si="6"/>
        <v>408358</v>
      </c>
      <c r="I35" s="158">
        <f t="shared" si="6"/>
        <v>422623</v>
      </c>
      <c r="J35" s="158">
        <f t="shared" si="6"/>
        <v>423871</v>
      </c>
      <c r="K35" s="158">
        <f t="shared" si="6"/>
        <v>451357</v>
      </c>
      <c r="L35" s="158">
        <f t="shared" si="6"/>
        <v>1706209</v>
      </c>
      <c r="M35" s="158">
        <f t="shared" si="6"/>
        <v>470637</v>
      </c>
      <c r="N35" s="158">
        <f>+N37+N38+N39+N40+N41</f>
        <v>447062</v>
      </c>
      <c r="O35" s="158">
        <f>+O37+O38+O39+O40+O41</f>
        <v>395568</v>
      </c>
    </row>
    <row r="36" spans="2:15">
      <c r="B36" s="121" t="s">
        <v>161</v>
      </c>
      <c r="C36" s="121"/>
      <c r="D36" s="121"/>
      <c r="E36" s="42"/>
      <c r="F36" s="42"/>
      <c r="G36" s="42"/>
      <c r="H36" s="42"/>
      <c r="I36" s="42"/>
    </row>
    <row r="37" spans="2:15">
      <c r="B37" s="138" t="s">
        <v>67</v>
      </c>
      <c r="C37" s="160">
        <v>288047</v>
      </c>
      <c r="D37" s="160">
        <v>275594</v>
      </c>
      <c r="E37" s="161">
        <v>263807</v>
      </c>
      <c r="F37" s="161">
        <v>247535</v>
      </c>
      <c r="G37" s="161">
        <v>1074983</v>
      </c>
      <c r="H37" s="161">
        <v>261183</v>
      </c>
      <c r="I37" s="161">
        <v>278223</v>
      </c>
      <c r="J37" s="162">
        <v>308276</v>
      </c>
      <c r="K37" s="162">
        <v>325478</v>
      </c>
      <c r="L37" s="162">
        <v>1173160</v>
      </c>
      <c r="M37" s="161">
        <v>336630</v>
      </c>
      <c r="N37" s="161">
        <v>319003</v>
      </c>
      <c r="O37" s="161">
        <v>295890</v>
      </c>
    </row>
    <row r="38" spans="2:15">
      <c r="B38" s="138" t="s">
        <v>70</v>
      </c>
      <c r="C38" s="160">
        <v>123096</v>
      </c>
      <c r="D38" s="160">
        <v>128742</v>
      </c>
      <c r="E38" s="161">
        <v>126484</v>
      </c>
      <c r="F38" s="161">
        <v>114510</v>
      </c>
      <c r="G38" s="161">
        <v>492832</v>
      </c>
      <c r="H38" s="161">
        <v>132249</v>
      </c>
      <c r="I38" s="161">
        <v>125396</v>
      </c>
      <c r="J38" s="162">
        <v>99576</v>
      </c>
      <c r="K38" s="162">
        <v>98652</v>
      </c>
      <c r="L38" s="162">
        <v>455873</v>
      </c>
      <c r="M38" s="161">
        <v>111271</v>
      </c>
      <c r="N38" s="161">
        <v>108099</v>
      </c>
      <c r="O38" s="161">
        <v>80887</v>
      </c>
    </row>
    <row r="39" spans="2:15">
      <c r="B39" s="138" t="s">
        <v>72</v>
      </c>
      <c r="C39" s="160">
        <v>19438</v>
      </c>
      <c r="D39" s="160">
        <v>16529</v>
      </c>
      <c r="E39" s="161">
        <v>18047</v>
      </c>
      <c r="F39" s="161">
        <v>19022</v>
      </c>
      <c r="G39" s="161">
        <v>73036</v>
      </c>
      <c r="H39" s="161">
        <v>14926</v>
      </c>
      <c r="I39" s="161">
        <v>19004</v>
      </c>
      <c r="J39" s="162">
        <v>16019</v>
      </c>
      <c r="K39" s="162">
        <v>27227</v>
      </c>
      <c r="L39" s="162">
        <v>77176</v>
      </c>
      <c r="M39" s="161">
        <v>22736</v>
      </c>
      <c r="N39" s="161">
        <v>19960</v>
      </c>
      <c r="O39" s="161">
        <v>18791</v>
      </c>
    </row>
    <row r="40" spans="2:15">
      <c r="B40" s="138" t="s">
        <v>75</v>
      </c>
      <c r="C40" s="160">
        <v>0</v>
      </c>
      <c r="D40" s="160">
        <v>0</v>
      </c>
      <c r="E40" s="161">
        <v>0</v>
      </c>
      <c r="F40" s="161">
        <v>0</v>
      </c>
      <c r="G40" s="161">
        <v>0</v>
      </c>
      <c r="H40" s="161">
        <v>0</v>
      </c>
      <c r="I40" s="161">
        <v>0</v>
      </c>
      <c r="J40" s="162">
        <v>0</v>
      </c>
      <c r="K40" s="162">
        <v>0</v>
      </c>
      <c r="L40" s="162">
        <v>0</v>
      </c>
      <c r="M40" s="161">
        <v>0</v>
      </c>
      <c r="N40" s="161">
        <v>0</v>
      </c>
      <c r="O40" s="161"/>
    </row>
    <row r="41" spans="2:15">
      <c r="B41" s="138" t="s">
        <v>87</v>
      </c>
      <c r="C41" s="160">
        <v>0</v>
      </c>
      <c r="D41" s="160">
        <v>0</v>
      </c>
      <c r="E41" s="161">
        <v>0</v>
      </c>
      <c r="F41" s="161">
        <v>0</v>
      </c>
      <c r="G41" s="161">
        <v>0</v>
      </c>
      <c r="H41" s="161">
        <v>0</v>
      </c>
      <c r="I41" s="161">
        <v>0</v>
      </c>
      <c r="J41" s="162">
        <v>0</v>
      </c>
      <c r="K41" s="162">
        <v>0</v>
      </c>
      <c r="L41" s="162">
        <v>0</v>
      </c>
      <c r="M41" s="161">
        <v>0</v>
      </c>
      <c r="N41" s="161">
        <v>0</v>
      </c>
      <c r="O41" s="161"/>
    </row>
    <row r="42" spans="2:15">
      <c r="B42" s="123"/>
      <c r="C42" s="163"/>
      <c r="D42" s="163"/>
      <c r="E42" s="79"/>
      <c r="F42" s="79"/>
      <c r="G42" s="79"/>
      <c r="H42" s="79"/>
      <c r="I42" s="79"/>
      <c r="J42" s="79"/>
      <c r="K42" s="79"/>
      <c r="L42" s="79"/>
    </row>
    <row r="43" spans="2:15">
      <c r="B43" s="122" t="s">
        <v>164</v>
      </c>
      <c r="C43" s="122"/>
      <c r="D43" s="122"/>
    </row>
    <row r="44" spans="2:15">
      <c r="B44" s="122" t="s">
        <v>188</v>
      </c>
      <c r="C44" s="122"/>
      <c r="D44" s="122"/>
    </row>
  </sheetData>
  <hyperlinks>
    <hyperlink ref="B1" location="SMSAAM!A1" display="INICIO"/>
  </hyperlinks>
  <pageMargins left="0.70866141732283472" right="0.70866141732283472" top="0.74803149606299213" bottom="0.74803149606299213" header="0.31496062992125984" footer="0.31496062992125984"/>
  <pageSetup paperSize="9" scale="76" orientation="landscape" r:id="rId1"/>
  <customProperties>
    <customPr name="_pios_id" r:id="rId2"/>
    <customPr name="EpmWorksheetKeyString_GUID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</vt:i4>
      </vt:variant>
    </vt:vector>
  </HeadingPairs>
  <TitlesOfParts>
    <vt:vector size="12" baseType="lpstr">
      <vt:lpstr>SMSAAM</vt:lpstr>
      <vt:lpstr>Descripción Negocios</vt:lpstr>
      <vt:lpstr>EERR</vt:lpstr>
      <vt:lpstr>Balance</vt:lpstr>
      <vt:lpstr>Remolcadores</vt:lpstr>
      <vt:lpstr>Terminales Portuarios </vt:lpstr>
      <vt:lpstr>Logística</vt:lpstr>
      <vt:lpstr>Volúmenes Remolcadores</vt:lpstr>
      <vt:lpstr>Volúmenes Terminales Portuarios</vt:lpstr>
      <vt:lpstr>Volúmenes Logística</vt:lpstr>
      <vt:lpstr>Efectivo y Deuda Financiera</vt:lpstr>
      <vt:lpstr>EERR!Área_de_impresión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Raventos</dc:creator>
  <cp:lastModifiedBy>Paula Raventos</cp:lastModifiedBy>
  <cp:lastPrinted>2019-07-23T15:46:29Z</cp:lastPrinted>
  <dcterms:created xsi:type="dcterms:W3CDTF">2018-08-10T16:17:11Z</dcterms:created>
  <dcterms:modified xsi:type="dcterms:W3CDTF">2019-11-12T11:32:52Z</dcterms:modified>
</cp:coreProperties>
</file>