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3/3Q23/"/>
    </mc:Choice>
  </mc:AlternateContent>
  <xr:revisionPtr revIDLastSave="382" documentId="8_{35E27D3E-7B97-44D2-B4E9-0E15DAF9CFFD}" xr6:coauthVersionLast="47" xr6:coauthVersionMax="47" xr10:uidLastSave="{1DB50000-0408-401E-8E93-907B2997FCD6}"/>
  <bookViews>
    <workbookView xWindow="-120" yWindow="-120" windowWidth="29040" windowHeight="15840" tabRatio="827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de carg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D28" i="4"/>
  <c r="E28" i="4"/>
  <c r="F28" i="4"/>
  <c r="C7" i="12"/>
  <c r="C8" i="12"/>
  <c r="C9" i="12"/>
  <c r="D9" i="12"/>
  <c r="D8" i="12"/>
  <c r="D7" i="12"/>
  <c r="K4" i="13"/>
  <c r="J4" i="13"/>
  <c r="K3" i="13"/>
  <c r="J3" i="13"/>
  <c r="J4" i="6"/>
  <c r="K4" i="6"/>
  <c r="G9" i="6"/>
  <c r="H9" i="6"/>
  <c r="K3" i="6"/>
  <c r="J3" i="6"/>
  <c r="H14" i="6"/>
  <c r="G14" i="6"/>
  <c r="K17" i="6"/>
  <c r="J17" i="6"/>
  <c r="K16" i="6"/>
  <c r="J16" i="6"/>
  <c r="K15" i="6"/>
  <c r="J15" i="6"/>
  <c r="K13" i="6"/>
  <c r="J13" i="6"/>
  <c r="K10" i="6"/>
  <c r="J10" i="6"/>
  <c r="K8" i="6"/>
  <c r="J8" i="6"/>
  <c r="K7" i="6"/>
  <c r="J7" i="6"/>
  <c r="F9" i="6"/>
  <c r="F11" i="6" s="1"/>
  <c r="F12" i="6" s="1"/>
  <c r="E9" i="6"/>
  <c r="E11" i="6" s="1"/>
  <c r="E12" i="6" s="1"/>
  <c r="E14" i="6" s="1"/>
  <c r="H27" i="4"/>
  <c r="H28" i="4" s="1"/>
  <c r="G27" i="4"/>
  <c r="G28" i="4" s="1"/>
  <c r="K27" i="4"/>
  <c r="J27" i="4"/>
  <c r="J28" i="4" s="1"/>
  <c r="K20" i="4"/>
  <c r="K18" i="4"/>
  <c r="K16" i="4"/>
  <c r="K10" i="4"/>
  <c r="K9" i="4"/>
  <c r="K6" i="4"/>
  <c r="K12" i="4"/>
  <c r="K13" i="4"/>
  <c r="K14" i="4"/>
  <c r="K21" i="4"/>
  <c r="K22" i="4"/>
  <c r="K7" i="4"/>
  <c r="K8" i="4"/>
  <c r="K11" i="4"/>
  <c r="K15" i="4"/>
  <c r="K17" i="4"/>
  <c r="K19" i="4"/>
  <c r="G10" i="4"/>
  <c r="J10" i="4" s="1"/>
  <c r="G9" i="4"/>
  <c r="J9" i="4" s="1"/>
  <c r="J6" i="4"/>
  <c r="J7" i="4"/>
  <c r="J8" i="4"/>
  <c r="J11" i="4"/>
  <c r="J12" i="4"/>
  <c r="J13" i="4"/>
  <c r="J14" i="4"/>
  <c r="J15" i="4"/>
  <c r="J17" i="4"/>
  <c r="J19" i="4"/>
  <c r="J21" i="4"/>
  <c r="J22" i="4"/>
  <c r="J5" i="4"/>
  <c r="F14" i="6" l="1"/>
  <c r="H11" i="6"/>
  <c r="G11" i="6"/>
  <c r="K5" i="4"/>
  <c r="K28" i="4" s="1"/>
  <c r="G16" i="4"/>
  <c r="D9" i="6"/>
  <c r="K9" i="6" s="1"/>
  <c r="C9" i="6"/>
  <c r="J9" i="6" s="1"/>
  <c r="D27" i="4"/>
  <c r="C27" i="4"/>
  <c r="J16" i="4" l="1"/>
  <c r="G18" i="4"/>
  <c r="D11" i="6"/>
  <c r="K11" i="6" s="1"/>
  <c r="C11" i="6"/>
  <c r="J11" i="6" s="1"/>
  <c r="J18" i="4" l="1"/>
  <c r="G20" i="4"/>
  <c r="J20" i="4" s="1"/>
  <c r="C12" i="6"/>
  <c r="J12" i="6" s="1"/>
  <c r="J14" i="6" s="1"/>
  <c r="D12" i="6"/>
  <c r="K12" i="6" s="1"/>
  <c r="K14" i="6" s="1"/>
  <c r="D14" i="6" l="1"/>
  <c r="C14" i="6"/>
</calcChain>
</file>

<file path=xl/sharedStrings.xml><?xml version="1.0" encoding="utf-8"?>
<sst xmlns="http://schemas.openxmlformats.org/spreadsheetml/2006/main" count="179" uniqueCount="112">
  <si>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</si>
  <si>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</si>
  <si>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</si>
  <si>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</si>
  <si>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</si>
  <si>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</si>
  <si>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</si>
  <si>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</si>
  <si>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</si>
  <si>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</si>
  <si>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</si>
  <si>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</si>
  <si>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</si>
  <si>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</si>
  <si>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</si>
  <si>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</si>
  <si>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</si>
  <si>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</si>
  <si>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</si>
  <si>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</si>
  <si>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</si>
  <si>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</si>
  <si>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</si>
  <si>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</si>
  <si>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</si>
  <si>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</si>
  <si>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</si>
  <si>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</si>
  <si>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</si>
  <si>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</si>
  <si>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</si>
  <si>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</si>
  <si>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</si>
  <si>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Empresa</t>
  </si>
  <si>
    <t>Colombia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</si>
  <si>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</si>
  <si>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</si>
  <si>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</si>
  <si>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</si>
  <si>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</si>
  <si>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</si>
  <si>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</si>
  <si>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</si>
  <si>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</si>
  <si>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</si>
  <si>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</si>
  <si>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</si>
  <si>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</si>
  <si>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</si>
  <si>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</si>
  <si>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</si>
  <si>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</si>
  <si>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</si>
  <si>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</si>
  <si>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</si>
  <si>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</si>
  <si>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</si>
  <si>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</si>
  <si>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</si>
  <si>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</si>
  <si>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</si>
  <si>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</si>
  <si>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</si>
  <si>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</si>
  <si>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</si>
  <si>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</si>
  <si>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</si>
  <si>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</si>
  <si>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</si>
  <si>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</si>
  <si>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</si>
  <si>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Total Faenas</t>
  </si>
  <si>
    <t>Balance (MUS$)</t>
  </si>
  <si>
    <t>Deuda Financiera Consolidada</t>
  </si>
  <si>
    <t>Efectivo y equivalentes al efectivo Consolidado</t>
  </si>
  <si>
    <t>(1) Aerosan: 100% propiedad a partir de 01 noviembre 2020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</si>
  <si>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</si>
  <si>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</si>
  <si>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</si>
  <si>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</si>
  <si>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</si>
  <si>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</si>
  <si>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</si>
  <si>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</si>
  <si>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</si>
  <si>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</si>
  <si>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</si>
  <si>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</si>
  <si>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</si>
  <si>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Activos para su disposición clasificados como mantenidos para la venta y operaciones discontinuadas (*)</t>
  </si>
  <si>
    <t>Pasivos para su disposición clasificados como operaciones discontinuadas  (*)</t>
  </si>
  <si>
    <t>(*) Apertura de Operaciones Discontinuadas se encuentra detallada en nota 41 de los Estados Financieros.</t>
  </si>
  <si>
    <t>Reexpresado(1)</t>
  </si>
  <si>
    <t>1T22</t>
  </si>
  <si>
    <t>1T23</t>
  </si>
  <si>
    <t>Gasto por impuestos a las ganancias, operaciones continuadas</t>
  </si>
  <si>
    <t>Ganancia (pérdida) procedente de operaciones continuadas</t>
  </si>
  <si>
    <t>Ganancia (pérdida) procedente de operaciones discontinuadas  (*)</t>
  </si>
  <si>
    <t>2T22</t>
  </si>
  <si>
    <t>2T23</t>
  </si>
  <si>
    <t>(*) La reexpresión del estado de resultado por función del periodo terminado al 31 de marzo de 2022 y 30 de junio de 2023 corresponde a la separación en operaciones continuadas y discontinuadas. La porción del estado de resultado por función de operaciones discontinuadas se encuentra en la nota 41.2.</t>
  </si>
  <si>
    <t>3T22</t>
  </si>
  <si>
    <t>3T23</t>
  </si>
  <si>
    <t>9M22</t>
  </si>
  <si>
    <t>9M23</t>
  </si>
  <si>
    <t>Logística de carga aérea</t>
  </si>
  <si>
    <t>Faenas portuarias y días time charter</t>
  </si>
  <si>
    <t>Toneladas movilizadas y vuelos atendidos</t>
  </si>
  <si>
    <t>Días time charter</t>
  </si>
  <si>
    <t>Toneladas movilizadas Aerosan</t>
  </si>
  <si>
    <t>Vuelos atendidos Aerosan</t>
  </si>
  <si>
    <t>Resultado (MUS$)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</si>
</sst>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7" fillId="0" borderId="0">
      <alignment horizontal="right"/>
    </xf>
    <xf numFmtId="0" fontId="8" fillId="0" borderId="0"/>
    <xf numFmtId="0" fontId="9" fillId="0" borderId="0"/>
    <xf numFmtId="174" fontId="6" fillId="0" borderId="0"/>
    <xf numFmtId="0" fontId="6" fillId="0" borderId="0"/>
    <xf numFmtId="10" fontId="10" fillId="0" borderId="0" applyFont="0" applyFill="0" applyBorder="0" applyAlignment="0" applyProtection="0"/>
    <xf numFmtId="0" fontId="6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4" fillId="0" borderId="0"/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5" fillId="0" borderId="0"/>
    <xf numFmtId="0" fontId="15" fillId="0" borderId="0"/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5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6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9" fontId="16" fillId="0" borderId="0"/>
    <xf numFmtId="176" fontId="16" fillId="0" borderId="0"/>
    <xf numFmtId="10" fontId="16" fillId="0" borderId="0"/>
    <xf numFmtId="0" fontId="6" fillId="4" borderId="3" applyNumberFormat="0">
      <alignment horizontal="left" vertical="center"/>
    </xf>
    <xf numFmtId="0" fontId="17" fillId="0" borderId="0" applyNumberFormat="0" applyFont="0" applyFill="0" applyBorder="0" applyAlignment="0" applyProtection="0"/>
    <xf numFmtId="0" fontId="18" fillId="5" borderId="0" applyBorder="0" applyAlignment="0"/>
    <xf numFmtId="174" fontId="19" fillId="0" borderId="0" applyFont="0" applyFill="0" applyBorder="0" applyAlignment="0" applyProtection="0"/>
    <xf numFmtId="0" fontId="20" fillId="0" borderId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21" fillId="0" borderId="0">
      <alignment horizontal="right"/>
    </xf>
    <xf numFmtId="179" fontId="6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6" fontId="6" fillId="0" borderId="0" applyFon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8" fillId="0" borderId="0"/>
    <xf numFmtId="183" fontId="6" fillId="0" borderId="0"/>
    <xf numFmtId="0" fontId="6" fillId="0" borderId="0" applyNumberFormat="0" applyFill="0" applyBorder="0" applyAlignment="0" applyProtection="0"/>
    <xf numFmtId="0" fontId="23" fillId="0" borderId="0"/>
    <xf numFmtId="0" fontId="25" fillId="0" borderId="0"/>
    <xf numFmtId="0" fontId="6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86" fontId="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19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92" fontId="22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8" fillId="0" borderId="0"/>
    <xf numFmtId="194" fontId="6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6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6" fontId="28" fillId="0" borderId="0" applyNumberFormat="0" applyFill="0" applyBorder="0" applyAlignment="0" applyProtection="0"/>
    <xf numFmtId="0" fontId="6" fillId="6" borderId="0" applyNumberFormat="0" applyFont="0" applyAlignment="0" applyProtection="0"/>
    <xf numFmtId="191" fontId="30" fillId="7" borderId="5" applyNumberFormat="0" applyAlignment="0" applyProtection="0"/>
    <xf numFmtId="191" fontId="30" fillId="7" borderId="5" applyNumberFormat="0" applyAlignment="0" applyProtection="0"/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 applyNumberFormat="0" applyFill="0" applyBorder="0" applyAlignment="0" applyProtection="0"/>
    <xf numFmtId="0" fontId="23" fillId="0" borderId="0"/>
    <xf numFmtId="197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6" fillId="0" borderId="0" applyFont="0" applyFill="0" applyBorder="0" applyAlignment="0" applyProtection="0"/>
    <xf numFmtId="200" fontId="6" fillId="0" borderId="0" applyFont="0" applyFill="0" applyBorder="0" applyProtection="0">
      <alignment horizontal="right"/>
    </xf>
    <xf numFmtId="201" fontId="22" fillId="0" borderId="0" applyFont="0" applyFill="0" applyBorder="0" applyProtection="0">
      <alignment horizontal="right"/>
    </xf>
    <xf numFmtId="0" fontId="6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3" fillId="0" borderId="0"/>
    <xf numFmtId="171" fontId="19" fillId="0" borderId="0" applyFont="0" applyFill="0" applyBorder="0" applyAlignment="0" applyProtection="0"/>
    <xf numFmtId="20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6" fillId="0" borderId="0" applyNumberFormat="0" applyFill="0" applyBorder="0" applyAlignment="0" applyProtection="0"/>
    <xf numFmtId="0" fontId="25" fillId="0" borderId="0"/>
    <xf numFmtId="0" fontId="25" fillId="0" borderId="0"/>
    <xf numFmtId="203" fontId="19" fillId="0" borderId="0" applyFont="0" applyFill="0" applyBorder="0" applyAlignment="0" applyProtection="0"/>
    <xf numFmtId="0" fontId="2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26" fillId="0" borderId="0" applyFill="0" applyBorder="0">
      <alignment horizontal="right"/>
    </xf>
    <xf numFmtId="0" fontId="6" fillId="0" borderId="0" applyNumberFormat="0" applyFill="0" applyBorder="0" applyAlignment="0" applyProtection="0"/>
    <xf numFmtId="0" fontId="15" fillId="0" borderId="0"/>
    <xf numFmtId="0" fontId="6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6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5" fillId="0" borderId="0"/>
    <xf numFmtId="0" fontId="8" fillId="0" borderId="0"/>
    <xf numFmtId="0" fontId="8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76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0" fontId="33" fillId="0" borderId="7" applyNumberFormat="0" applyFill="0" applyAlignment="0" applyProtection="0"/>
    <xf numFmtId="0" fontId="34" fillId="0" borderId="7" applyNumberFormat="0" applyFill="0" applyAlignment="0" applyProtection="0"/>
    <xf numFmtId="0" fontId="33" fillId="0" borderId="7" applyNumberFormat="0" applyFill="0" applyAlignment="0" applyProtection="0"/>
    <xf numFmtId="176" fontId="33" fillId="0" borderId="7" applyNumberFormat="0" applyFill="0" applyAlignment="0" applyProtection="0"/>
    <xf numFmtId="0" fontId="35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76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25" fillId="0" borderId="0"/>
    <xf numFmtId="0" fontId="23" fillId="0" borderId="0"/>
    <xf numFmtId="0" fontId="23" fillId="0" borderId="0"/>
    <xf numFmtId="0" fontId="15" fillId="0" borderId="0"/>
    <xf numFmtId="204" fontId="38" fillId="0" borderId="8">
      <alignment horizontal="left" vertical="center"/>
    </xf>
    <xf numFmtId="0" fontId="15" fillId="0" borderId="0"/>
    <xf numFmtId="0" fontId="23" fillId="0" borderId="0"/>
    <xf numFmtId="0" fontId="16" fillId="0" borderId="0" applyNumberFormat="0" applyFill="0" applyBorder="0" applyAlignment="0" applyProtection="0"/>
    <xf numFmtId="205" fontId="21" fillId="0" borderId="0"/>
    <xf numFmtId="0" fontId="23" fillId="0" borderId="0"/>
    <xf numFmtId="206" fontId="16" fillId="0" borderId="0">
      <alignment horizontal="center"/>
    </xf>
    <xf numFmtId="207" fontId="39" fillId="0" borderId="0">
      <alignment horizontal="left"/>
    </xf>
    <xf numFmtId="208" fontId="40" fillId="0" borderId="0">
      <alignment horizontal="left"/>
    </xf>
    <xf numFmtId="209" fontId="15" fillId="0" borderId="0"/>
    <xf numFmtId="37" fontId="6" fillId="0" borderId="0"/>
    <xf numFmtId="37" fontId="6" fillId="0" borderId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204" fontId="38" fillId="0" borderId="8">
      <alignment horizontal="left" vertical="center"/>
    </xf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3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3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174" fontId="44" fillId="0" borderId="9">
      <alignment horizontal="center" vertical="center"/>
    </xf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8" fillId="0" borderId="0">
      <protection locked="0"/>
    </xf>
    <xf numFmtId="0" fontId="48" fillId="28" borderId="0" applyFont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210" fontId="15" fillId="34" borderId="10">
      <alignment horizontal="center" vertical="center"/>
    </xf>
    <xf numFmtId="1" fontId="50" fillId="35" borderId="0">
      <alignment horizontal="left"/>
    </xf>
    <xf numFmtId="0" fontId="51" fillId="0" borderId="0">
      <alignment horizontal="left"/>
    </xf>
    <xf numFmtId="0" fontId="6" fillId="0" borderId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51" fillId="0" borderId="0">
      <alignment horizontal="left"/>
    </xf>
    <xf numFmtId="0" fontId="6" fillId="0" borderId="0" applyNumberFormat="0" applyFill="0" applyBorder="0" applyAlignment="0" applyProtection="0"/>
    <xf numFmtId="0" fontId="52" fillId="0" borderId="0">
      <alignment horizontal="center" wrapText="1"/>
      <protection locked="0"/>
    </xf>
    <xf numFmtId="0" fontId="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" fontId="26" fillId="0" borderId="0"/>
    <xf numFmtId="3" fontId="54" fillId="0" borderId="0"/>
    <xf numFmtId="41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1" fillId="0" borderId="0">
      <alignment horizontal="right"/>
    </xf>
    <xf numFmtId="211" fontId="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212" fontId="57" fillId="36" borderId="11"/>
    <xf numFmtId="213" fontId="16" fillId="37" borderId="0" applyNumberFormat="0" applyFont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3" fontId="60" fillId="38" borderId="0">
      <alignment horizontal="center" vertical="center" textRotation="180"/>
    </xf>
    <xf numFmtId="0" fontId="61" fillId="28" borderId="0"/>
    <xf numFmtId="0" fontId="51" fillId="0" borderId="0">
      <alignment horizontal="left"/>
    </xf>
    <xf numFmtId="0" fontId="62" fillId="0" borderId="0" applyNumberFormat="0" applyFill="0" applyBorder="0" applyAlignment="0" applyProtection="0"/>
    <xf numFmtId="0" fontId="22" fillId="39" borderId="0" applyNumberFormat="0" applyFill="0" applyBorder="0" applyAlignment="0" applyProtection="0">
      <protection locked="0"/>
    </xf>
    <xf numFmtId="168" fontId="63" fillId="0" borderId="0" applyNumberFormat="0" applyFont="0" applyAlignment="0"/>
    <xf numFmtId="214" fontId="19" fillId="0" borderId="0" applyFont="0" applyFill="0" applyBorder="0" applyAlignment="0" applyProtection="0"/>
    <xf numFmtId="215" fontId="64" fillId="0" borderId="0" applyFont="0" applyFill="0" applyBorder="0" applyAlignment="0" applyProtection="0"/>
    <xf numFmtId="216" fontId="19" fillId="0" borderId="0" applyFont="0" applyFill="0" applyBorder="0" applyAlignment="0" applyProtection="0"/>
    <xf numFmtId="217" fontId="19" fillId="0" borderId="0" applyFont="0" applyFill="0" applyBorder="0" applyAlignment="0" applyProtection="0"/>
    <xf numFmtId="3" fontId="6" fillId="40" borderId="0"/>
    <xf numFmtId="14" fontId="65" fillId="0" borderId="0" applyNumberFormat="0" applyFill="0" applyBorder="0" applyAlignment="0" applyProtection="0">
      <alignment horizontal="center"/>
    </xf>
    <xf numFmtId="0" fontId="66" fillId="39" borderId="12" applyNumberFormat="0" applyFill="0" applyBorder="0" applyAlignment="0" applyProtection="0">
      <protection locked="0"/>
    </xf>
    <xf numFmtId="0" fontId="52" fillId="0" borderId="2" applyNumberFormat="0" applyFont="0" applyFill="0" applyAlignment="0" applyProtection="0"/>
    <xf numFmtId="0" fontId="52" fillId="0" borderId="2" applyNumberFormat="0" applyFont="0" applyFill="0" applyAlignment="0" applyProtection="0"/>
    <xf numFmtId="0" fontId="52" fillId="0" borderId="2" applyNumberFormat="0" applyFon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219" fontId="67" fillId="0" borderId="0">
      <protection locked="0"/>
    </xf>
    <xf numFmtId="220" fontId="15" fillId="0" borderId="0" applyFont="0" applyFill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" fillId="0" borderId="0"/>
    <xf numFmtId="212" fontId="57" fillId="0" borderId="11"/>
    <xf numFmtId="0" fontId="70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221" fontId="72" fillId="28" borderId="0"/>
    <xf numFmtId="222" fontId="26" fillId="28" borderId="0"/>
    <xf numFmtId="3" fontId="73" fillId="41" borderId="0"/>
    <xf numFmtId="223" fontId="49" fillId="0" borderId="0"/>
    <xf numFmtId="224" fontId="49" fillId="0" borderId="0"/>
    <xf numFmtId="225" fontId="49" fillId="0" borderId="0"/>
    <xf numFmtId="223" fontId="49" fillId="0" borderId="14"/>
    <xf numFmtId="224" fontId="49" fillId="0" borderId="14"/>
    <xf numFmtId="225" fontId="49" fillId="0" borderId="14"/>
    <xf numFmtId="226" fontId="49" fillId="0" borderId="0"/>
    <xf numFmtId="0" fontId="74" fillId="0" borderId="0" applyFill="0" applyBorder="0" applyAlignment="0"/>
    <xf numFmtId="218" fontId="75" fillId="0" borderId="0" applyFill="0" applyBorder="0" applyAlignment="0"/>
    <xf numFmtId="227" fontId="49" fillId="0" borderId="0"/>
    <xf numFmtId="228" fontId="49" fillId="0" borderId="0"/>
    <xf numFmtId="226" fontId="49" fillId="0" borderId="14"/>
    <xf numFmtId="227" fontId="49" fillId="0" borderId="14"/>
    <xf numFmtId="228" fontId="49" fillId="0" borderId="14"/>
    <xf numFmtId="229" fontId="49" fillId="0" borderId="0">
      <alignment horizontal="right"/>
      <protection locked="0"/>
    </xf>
    <xf numFmtId="230" fontId="49" fillId="0" borderId="0">
      <alignment horizontal="right"/>
      <protection locked="0"/>
    </xf>
    <xf numFmtId="231" fontId="49" fillId="0" borderId="0"/>
    <xf numFmtId="232" fontId="75" fillId="0" borderId="0" applyFill="0" applyBorder="0" applyAlignment="0"/>
    <xf numFmtId="0" fontId="74" fillId="0" borderId="0" applyFill="0" applyBorder="0" applyAlignment="0"/>
    <xf numFmtId="0" fontId="74" fillId="0" borderId="0" applyFill="0" applyBorder="0" applyAlignment="0"/>
    <xf numFmtId="233" fontId="49" fillId="0" borderId="0"/>
    <xf numFmtId="234" fontId="49" fillId="0" borderId="0"/>
    <xf numFmtId="231" fontId="49" fillId="0" borderId="14"/>
    <xf numFmtId="235" fontId="49" fillId="0" borderId="14"/>
    <xf numFmtId="234" fontId="49" fillId="0" borderId="14"/>
    <xf numFmtId="0" fontId="74" fillId="0" borderId="0" applyFill="0" applyBorder="0" applyAlignment="0"/>
    <xf numFmtId="236" fontId="6" fillId="0" borderId="0" applyFill="0" applyBorder="0" applyAlignment="0"/>
    <xf numFmtId="218" fontId="75" fillId="0" borderId="0" applyFill="0" applyBorder="0" applyAlignment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4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23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79" fillId="42" borderId="0" applyNumberFormat="0" applyFont="0" applyBorder="0" applyAlignment="0">
      <alignment horizontal="center"/>
    </xf>
    <xf numFmtId="0" fontId="80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0" applyFill="0" applyBorder="0" applyProtection="0">
      <alignment horizontal="center"/>
      <protection locked="0"/>
    </xf>
    <xf numFmtId="0" fontId="86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4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7" fillId="0" borderId="0" applyAlignment="0"/>
    <xf numFmtId="0" fontId="87" fillId="0" borderId="0" applyAlignment="0"/>
    <xf numFmtId="0" fontId="87" fillId="0" borderId="0" applyAlignment="0"/>
    <xf numFmtId="0" fontId="87" fillId="0" borderId="0" applyAlignment="0"/>
    <xf numFmtId="237" fontId="88" fillId="0" borderId="0" applyFill="0" applyBorder="0">
      <alignment vertical="top"/>
    </xf>
    <xf numFmtId="0" fontId="51" fillId="0" borderId="0">
      <alignment horizontal="left"/>
    </xf>
    <xf numFmtId="0" fontId="89" fillId="0" borderId="0" applyNumberFormat="0" applyFill="0" applyBorder="0" applyProtection="0">
      <alignment horizontal="right"/>
    </xf>
    <xf numFmtId="0" fontId="90" fillId="0" borderId="0" applyNumberFormat="0" applyFill="0" applyBorder="0" applyProtection="0">
      <alignment wrapText="1"/>
    </xf>
    <xf numFmtId="0" fontId="91" fillId="0" borderId="0" applyNumberFormat="0" applyFill="0" applyBorder="0" applyProtection="0">
      <alignment horizontal="center" wrapText="1"/>
    </xf>
    <xf numFmtId="0" fontId="92" fillId="45" borderId="0"/>
    <xf numFmtId="238" fontId="93" fillId="0" borderId="0" applyFont="0" applyFill="0" applyBorder="0" applyAlignment="0" applyProtection="0"/>
    <xf numFmtId="17" fontId="94" fillId="0" borderId="0" applyNumberFormat="0" applyFill="0" applyBorder="0" applyAlignment="0" applyProtection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0" fontId="74" fillId="0" borderId="0" applyFont="0" applyFill="0" applyBorder="0" applyAlignment="0" applyProtection="0"/>
    <xf numFmtId="174" fontId="52" fillId="0" borderId="0"/>
    <xf numFmtId="40" fontId="96" fillId="0" borderId="0" applyFont="0" applyFill="0" applyBorder="0" applyAlignment="0" applyProtection="0">
      <alignment horizontal="center"/>
    </xf>
    <xf numFmtId="240" fontId="15" fillId="0" borderId="0" applyFont="0" applyFill="0" applyBorder="0" applyAlignment="0" applyProtection="0">
      <alignment horizontal="center"/>
    </xf>
    <xf numFmtId="241" fontId="97" fillId="0" borderId="0" applyFont="0" applyFill="0" applyBorder="0" applyAlignment="0" applyProtection="0">
      <alignment horizontal="right"/>
    </xf>
    <xf numFmtId="242" fontId="97" fillId="0" borderId="0" applyFont="0" applyFill="0" applyBorder="0" applyAlignment="0" applyProtection="0"/>
    <xf numFmtId="243" fontId="54" fillId="0" borderId="0" applyFont="0" applyFill="0" applyBorder="0" applyAlignment="0" applyProtection="0"/>
    <xf numFmtId="244" fontId="98" fillId="0" borderId="0" applyFont="0" applyFill="0" applyBorder="0" applyAlignment="0" applyProtection="0"/>
    <xf numFmtId="245" fontId="9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246" fontId="99" fillId="46" borderId="0" applyFill="0" applyBorder="0" applyAlignment="0">
      <protection locked="0"/>
    </xf>
    <xf numFmtId="246" fontId="67" fillId="0" borderId="0" applyFill="0" applyBorder="0" applyAlignment="0">
      <protection locked="0"/>
    </xf>
    <xf numFmtId="209" fontId="15" fillId="0" borderId="0"/>
    <xf numFmtId="247" fontId="94" fillId="0" borderId="0" applyFont="0" applyFill="0" applyBorder="0" applyAlignment="0" applyProtection="0"/>
    <xf numFmtId="174" fontId="100" fillId="0" borderId="0" applyFont="0" applyFill="0" applyBorder="0" applyAlignment="0" applyProtection="0"/>
    <xf numFmtId="39" fontId="10" fillId="0" borderId="0" applyFont="0" applyFill="0" applyBorder="0" applyAlignment="0" applyProtection="0"/>
    <xf numFmtId="24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0" borderId="0"/>
    <xf numFmtId="0" fontId="6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4" fontId="53" fillId="0" borderId="0"/>
    <xf numFmtId="0" fontId="6" fillId="0" borderId="0"/>
    <xf numFmtId="0" fontId="6" fillId="0" borderId="0"/>
    <xf numFmtId="0" fontId="6" fillId="17" borderId="17" applyNumberFormat="0" applyFont="0" applyAlignment="0" applyProtection="0"/>
    <xf numFmtId="0" fontId="101" fillId="15" borderId="0">
      <alignment vertical="center"/>
    </xf>
    <xf numFmtId="249" fontId="102" fillId="28" borderId="0">
      <alignment horizontal="left"/>
    </xf>
    <xf numFmtId="0" fontId="103" fillId="0" borderId="0" applyFill="0" applyBorder="0" applyAlignment="0" applyProtection="0">
      <protection locked="0"/>
    </xf>
    <xf numFmtId="221" fontId="72" fillId="41" borderId="0">
      <alignment horizontal="right"/>
    </xf>
    <xf numFmtId="37" fontId="104" fillId="47" borderId="9">
      <alignment horizontal="right"/>
    </xf>
    <xf numFmtId="221" fontId="105" fillId="48" borderId="0">
      <alignment horizontal="left"/>
    </xf>
    <xf numFmtId="2" fontId="15" fillId="36" borderId="0"/>
    <xf numFmtId="0" fontId="106" fillId="0" borderId="0">
      <alignment horizontal="left"/>
    </xf>
    <xf numFmtId="0" fontId="14" fillId="0" borderId="0"/>
    <xf numFmtId="0" fontId="107" fillId="0" borderId="0">
      <alignment horizontal="left"/>
    </xf>
    <xf numFmtId="0" fontId="51" fillId="0" borderId="0">
      <alignment horizontal="left"/>
    </xf>
    <xf numFmtId="250" fontId="108" fillId="0" borderId="0" applyFont="0" applyFill="0" applyBorder="0" applyAlignment="0" applyProtection="0"/>
    <xf numFmtId="251" fontId="15" fillId="0" borderId="0" applyFont="0" applyFill="0" applyBorder="0" applyAlignment="0" applyProtection="0"/>
    <xf numFmtId="169" fontId="67" fillId="0" borderId="0" applyBorder="0"/>
    <xf numFmtId="252" fontId="15" fillId="0" borderId="0" applyFont="0" applyFill="0" applyBorder="0" applyAlignment="0" applyProtection="0"/>
    <xf numFmtId="253" fontId="97" fillId="0" borderId="0" applyFont="0" applyFill="0" applyBorder="0" applyAlignment="0" applyProtection="0">
      <alignment horizontal="right"/>
    </xf>
    <xf numFmtId="254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256" fontId="98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7" fillId="0" borderId="0" applyFont="0" applyFill="0" applyBorder="0" applyAlignment="0" applyProtection="0">
      <alignment horizontal="right"/>
    </xf>
    <xf numFmtId="259" fontId="94" fillId="0" borderId="0" applyFont="0" applyFill="0" applyBorder="0" applyAlignment="0" applyProtection="0"/>
    <xf numFmtId="26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61" fontId="6" fillId="0" borderId="0" applyFont="0" applyFill="0" applyBorder="0" applyAlignment="0" applyProtection="0"/>
    <xf numFmtId="261" fontId="6" fillId="0" borderId="0" applyFont="0" applyFill="0" applyBorder="0" applyAlignment="0" applyProtection="0"/>
    <xf numFmtId="261" fontId="6" fillId="0" borderId="0" applyFont="0" applyFill="0" applyBorder="0" applyAlignment="0" applyProtection="0"/>
    <xf numFmtId="262" fontId="109" fillId="0" borderId="0" applyFill="0" applyBorder="0">
      <alignment horizontal="right"/>
    </xf>
    <xf numFmtId="0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264" fontId="6" fillId="0" borderId="0" applyFont="0" applyFill="0" applyBorder="0" applyAlignment="0" applyProtection="0"/>
    <xf numFmtId="49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67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2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75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262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6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0" fontId="48" fillId="0" borderId="18" applyNumberFormat="0">
      <alignment vertical="center"/>
    </xf>
    <xf numFmtId="212" fontId="57" fillId="34" borderId="0"/>
    <xf numFmtId="283" fontId="6" fillId="0" borderId="0"/>
    <xf numFmtId="0" fontId="110" fillId="13" borderId="3" applyNumberFormat="0" applyAlignment="0" applyProtection="0"/>
    <xf numFmtId="0" fontId="111" fillId="23" borderId="19" applyNumberFormat="0" applyAlignment="0" applyProtection="0"/>
    <xf numFmtId="223" fontId="49" fillId="28" borderId="20">
      <protection locked="0"/>
    </xf>
    <xf numFmtId="224" fontId="49" fillId="28" borderId="20">
      <protection locked="0"/>
    </xf>
    <xf numFmtId="225" fontId="49" fillId="28" borderId="20">
      <protection locked="0"/>
    </xf>
    <xf numFmtId="284" fontId="49" fillId="28" borderId="20">
      <protection locked="0"/>
    </xf>
    <xf numFmtId="285" fontId="49" fillId="28" borderId="20">
      <protection locked="0"/>
    </xf>
    <xf numFmtId="286" fontId="49" fillId="28" borderId="20">
      <protection locked="0"/>
    </xf>
    <xf numFmtId="226" fontId="49" fillId="28" borderId="20">
      <protection locked="0"/>
    </xf>
    <xf numFmtId="229" fontId="49" fillId="49" borderId="20">
      <alignment horizontal="right"/>
      <protection locked="0"/>
    </xf>
    <xf numFmtId="230" fontId="49" fillId="49" borderId="20">
      <alignment horizontal="right"/>
      <protection locked="0"/>
    </xf>
    <xf numFmtId="170" fontId="112" fillId="0" borderId="0" applyNumberFormat="0" applyFill="0" applyBorder="0" applyAlignment="0"/>
    <xf numFmtId="0" fontId="49" fillId="36" borderId="20">
      <alignment horizontal="left"/>
      <protection locked="0"/>
    </xf>
    <xf numFmtId="49" fontId="49" fillId="35" borderId="20">
      <alignment horizontal="left" vertical="top" wrapText="1"/>
      <protection locked="0"/>
    </xf>
    <xf numFmtId="231" fontId="49" fillId="28" borderId="20">
      <protection locked="0"/>
    </xf>
    <xf numFmtId="235" fontId="49" fillId="28" borderId="20">
      <protection locked="0"/>
    </xf>
    <xf numFmtId="234" fontId="49" fillId="28" borderId="20">
      <protection locked="0"/>
    </xf>
    <xf numFmtId="49" fontId="49" fillId="35" borderId="20">
      <alignment horizontal="left"/>
      <protection locked="0"/>
    </xf>
    <xf numFmtId="249" fontId="49" fillId="28" borderId="20">
      <alignment horizontal="left" indent="1"/>
      <protection locked="0"/>
    </xf>
    <xf numFmtId="0" fontId="21" fillId="7" borderId="0" applyNumberFormat="0" applyFont="0" applyBorder="0" applyAlignment="0" applyProtection="0">
      <protection locked="0"/>
    </xf>
    <xf numFmtId="287" fontId="113" fillId="0" borderId="0">
      <protection locked="0"/>
    </xf>
    <xf numFmtId="15" fontId="94" fillId="0" borderId="0" applyFont="0" applyFill="0" applyBorder="0" applyAlignment="0" applyProtection="0"/>
    <xf numFmtId="288" fontId="19" fillId="0" borderId="0" applyFont="0" applyFill="0" applyBorder="0" applyAlignment="0" applyProtection="0"/>
    <xf numFmtId="17" fontId="114" fillId="0" borderId="0" applyFill="0" applyBorder="0">
      <alignment horizontal="right"/>
    </xf>
    <xf numFmtId="17" fontId="94" fillId="0" borderId="0" applyFont="0" applyFill="0" applyBorder="0" applyAlignment="0" applyProtection="0"/>
    <xf numFmtId="289" fontId="19" fillId="0" borderId="0" applyFont="0" applyFill="0" applyBorder="0" applyAlignment="0" applyProtection="0"/>
    <xf numFmtId="290" fontId="94" fillId="0" borderId="0" applyFont="0" applyFill="0" applyBorder="0" applyAlignment="0" applyProtection="0"/>
    <xf numFmtId="291" fontId="97" fillId="0" borderId="0" applyFont="0" applyFill="0" applyBorder="0" applyAlignment="0" applyProtection="0"/>
    <xf numFmtId="292" fontId="6" fillId="0" borderId="0" applyFont="0" applyFill="0" applyBorder="0" applyProtection="0">
      <alignment horizontal="right"/>
    </xf>
    <xf numFmtId="14" fontId="9" fillId="0" borderId="0"/>
    <xf numFmtId="170" fontId="115" fillId="0" borderId="0"/>
    <xf numFmtId="293" fontId="115" fillId="0" borderId="0"/>
    <xf numFmtId="174" fontId="116" fillId="0" borderId="0"/>
    <xf numFmtId="39" fontId="117" fillId="0" borderId="0"/>
    <xf numFmtId="0" fontId="118" fillId="0" borderId="21">
      <alignment horizontal="left"/>
    </xf>
    <xf numFmtId="0" fontId="118" fillId="0" borderId="21">
      <alignment horizontal="left"/>
    </xf>
    <xf numFmtId="0" fontId="118" fillId="0" borderId="21">
      <alignment horizontal="left"/>
    </xf>
    <xf numFmtId="0" fontId="118" fillId="0" borderId="21">
      <alignment horizontal="left"/>
    </xf>
    <xf numFmtId="0" fontId="51" fillId="0" borderId="0">
      <alignment horizontal="left"/>
    </xf>
    <xf numFmtId="2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6" fillId="0" borderId="0">
      <protection locked="0"/>
    </xf>
    <xf numFmtId="0" fontId="119" fillId="0" borderId="0">
      <protection locked="0"/>
    </xf>
    <xf numFmtId="0" fontId="6" fillId="0" borderId="0">
      <protection locked="0"/>
    </xf>
    <xf numFmtId="0" fontId="16" fillId="0" borderId="0" applyNumberFormat="0" applyFill="0" applyBorder="0" applyAlignment="0" applyProtection="0"/>
    <xf numFmtId="0" fontId="68" fillId="10" borderId="0" applyNumberFormat="0" applyBorder="0" applyAlignment="0" applyProtection="0"/>
    <xf numFmtId="262" fontId="63" fillId="0" borderId="0"/>
    <xf numFmtId="170" fontId="19" fillId="0" borderId="0"/>
    <xf numFmtId="170" fontId="15" fillId="0" borderId="0" applyFill="0" applyBorder="0" applyAlignment="0" applyProtection="0"/>
    <xf numFmtId="295" fontId="97" fillId="0" borderId="22" applyNumberFormat="0" applyFont="0" applyFill="0" applyAlignment="0" applyProtection="0"/>
    <xf numFmtId="172" fontId="120" fillId="0" borderId="0" applyFill="0" applyBorder="0" applyAlignment="0" applyProtection="0"/>
    <xf numFmtId="3" fontId="21" fillId="0" borderId="14" applyNumberFormat="0" applyBorder="0"/>
    <xf numFmtId="3" fontId="21" fillId="0" borderId="14" applyNumberFormat="0" applyBorder="0"/>
    <xf numFmtId="0" fontId="121" fillId="0" borderId="0" applyNumberFormat="0" applyFill="0" applyBorder="0" applyAlignment="0" applyProtection="0"/>
    <xf numFmtId="38" fontId="9" fillId="0" borderId="0" applyFont="0" applyFill="0" applyBorder="0" applyAlignment="0" applyProtection="0"/>
    <xf numFmtId="296" fontId="122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2" fillId="0" borderId="0" applyFont="0" applyFill="0" applyBorder="0" applyAlignment="0" applyProtection="0"/>
    <xf numFmtId="296" fontId="15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23" fillId="0" borderId="0" applyFont="0" applyFill="0" applyBorder="0" applyAlignment="0" applyProtection="0"/>
    <xf numFmtId="29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96" fontId="124" fillId="0" borderId="0" applyFont="0" applyFill="0" applyBorder="0" applyAlignment="0" applyProtection="0"/>
    <xf numFmtId="299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23" fillId="0" borderId="0" applyFont="0" applyFill="0" applyBorder="0" applyAlignment="0" applyProtection="0"/>
    <xf numFmtId="171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125" fillId="0" borderId="0" applyFont="0" applyFill="0" applyBorder="0" applyAlignment="0" applyProtection="0"/>
    <xf numFmtId="296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171" fontId="122" fillId="0" borderId="0" applyFont="0" applyFill="0" applyBorder="0" applyAlignment="0" applyProtection="0"/>
    <xf numFmtId="171" fontId="122" fillId="0" borderId="0" applyFont="0" applyFill="0" applyBorder="0" applyAlignment="0" applyProtection="0"/>
    <xf numFmtId="297" fontId="23" fillId="0" borderId="0" applyFont="0" applyFill="0" applyBorder="0" applyAlignment="0" applyProtection="0"/>
    <xf numFmtId="298" fontId="23" fillId="0" borderId="0" applyFont="0" applyFill="0" applyBorder="0" applyAlignment="0" applyProtection="0"/>
    <xf numFmtId="300" fontId="124" fillId="0" borderId="0" applyFont="0" applyFill="0" applyBorder="0" applyAlignment="0" applyProtection="0"/>
    <xf numFmtId="40" fontId="9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5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124" fillId="0" borderId="0" applyFont="0" applyFill="0" applyBorder="0" applyAlignment="0" applyProtection="0"/>
    <xf numFmtId="0" fontId="23" fillId="0" borderId="0" applyFont="0" applyFill="0" applyBorder="0" applyAlignment="0" applyProtection="0"/>
    <xf numFmtId="30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301" fontId="124" fillId="0" borderId="0" applyFont="0" applyFill="0" applyBorder="0" applyAlignment="0" applyProtection="0"/>
    <xf numFmtId="303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23" fillId="0" borderId="0" applyFont="0" applyFill="0" applyBorder="0" applyAlignment="0" applyProtection="0"/>
    <xf numFmtId="173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125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173" fontId="122" fillId="0" borderId="0" applyFont="0" applyFill="0" applyBorder="0" applyAlignment="0" applyProtection="0"/>
    <xf numFmtId="173" fontId="122" fillId="0" borderId="0" applyFont="0" applyFill="0" applyBorder="0" applyAlignment="0" applyProtection="0"/>
    <xf numFmtId="302" fontId="23" fillId="0" borderId="0" applyFont="0" applyFill="0" applyBorder="0" applyAlignment="0" applyProtection="0"/>
    <xf numFmtId="218" fontId="23" fillId="0" borderId="0" applyFont="0" applyFill="0" applyBorder="0" applyAlignment="0" applyProtection="0"/>
    <xf numFmtId="304" fontId="124" fillId="0" borderId="0" applyFont="0" applyFill="0" applyBorder="0" applyAlignment="0" applyProtection="0"/>
    <xf numFmtId="212" fontId="57" fillId="50" borderId="0"/>
    <xf numFmtId="0" fontId="6" fillId="0" borderId="0">
      <protection locked="0"/>
    </xf>
    <xf numFmtId="305" fontId="12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305" fontId="126" fillId="0" borderId="0">
      <protection locked="0"/>
    </xf>
    <xf numFmtId="0" fontId="6" fillId="0" borderId="0">
      <protection locked="0"/>
    </xf>
    <xf numFmtId="0" fontId="12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" fillId="3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1" fontId="130" fillId="0" borderId="0" applyFont="0" applyFill="0" applyBorder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1" fillId="13" borderId="3" applyNumberFormat="0" applyAlignment="0" applyProtection="0"/>
    <xf numFmtId="0" fontId="133" fillId="0" borderId="0">
      <alignment horizontal="center"/>
    </xf>
    <xf numFmtId="0" fontId="134" fillId="0" borderId="0"/>
    <xf numFmtId="262" fontId="134" fillId="0" borderId="0"/>
    <xf numFmtId="174" fontId="134" fillId="0" borderId="0"/>
    <xf numFmtId="0" fontId="7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306" fontId="135" fillId="28" borderId="0" applyAlignment="0" applyProtection="0">
      <alignment horizontal="center" wrapText="1"/>
    </xf>
    <xf numFmtId="165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166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1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1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4" fontId="136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15" fontId="138" fillId="0" borderId="0" applyBorder="0">
      <alignment horizontal="right" vertical="top"/>
    </xf>
    <xf numFmtId="316" fontId="26" fillId="0" borderId="0" applyBorder="0">
      <alignment horizontal="right" vertical="top"/>
    </xf>
    <xf numFmtId="316" fontId="138" fillId="0" borderId="0" applyBorder="0">
      <alignment horizontal="right" vertical="top"/>
    </xf>
    <xf numFmtId="317" fontId="26" fillId="0" borderId="0" applyFill="0" applyBorder="0">
      <alignment horizontal="right" vertical="top"/>
    </xf>
    <xf numFmtId="318" fontId="139" fillId="0" borderId="0" applyFill="0">
      <alignment horizontal="right" vertical="top"/>
    </xf>
    <xf numFmtId="319" fontId="26" fillId="0" borderId="0" applyFill="0" applyBorder="0">
      <alignment horizontal="right" vertical="top"/>
    </xf>
    <xf numFmtId="320" fontId="26" fillId="0" borderId="0" applyFill="0" applyBorder="0">
      <alignment horizontal="right" vertical="top"/>
    </xf>
    <xf numFmtId="0" fontId="140" fillId="0" borderId="0">
      <alignment horizontal="left"/>
    </xf>
    <xf numFmtId="0" fontId="140" fillId="0" borderId="8">
      <alignment horizontal="right" wrapText="1"/>
    </xf>
    <xf numFmtId="196" fontId="140" fillId="0" borderId="8">
      <alignment horizontal="right"/>
    </xf>
    <xf numFmtId="196" fontId="141" fillId="0" borderId="23">
      <alignment horizontal="right" wrapText="1"/>
    </xf>
    <xf numFmtId="196" fontId="141" fillId="0" borderId="23">
      <alignment horizontal="right" wrapText="1"/>
    </xf>
    <xf numFmtId="204" fontId="38" fillId="0" borderId="8">
      <alignment horizontal="left"/>
    </xf>
    <xf numFmtId="0" fontId="142" fillId="0" borderId="0">
      <alignment vertical="center"/>
    </xf>
    <xf numFmtId="321" fontId="142" fillId="0" borderId="0">
      <alignment horizontal="left" vertical="center"/>
    </xf>
    <xf numFmtId="322" fontId="143" fillId="0" borderId="0">
      <alignment vertical="center"/>
    </xf>
    <xf numFmtId="0" fontId="103" fillId="0" borderId="0">
      <alignment vertical="center"/>
    </xf>
    <xf numFmtId="204" fontId="38" fillId="0" borderId="8">
      <alignment horizontal="left"/>
    </xf>
    <xf numFmtId="204" fontId="38" fillId="0" borderId="8">
      <alignment horizontal="left"/>
    </xf>
    <xf numFmtId="204" fontId="144" fillId="0" borderId="23">
      <alignment horizontal="left"/>
    </xf>
    <xf numFmtId="204" fontId="144" fillId="0" borderId="23">
      <alignment horizontal="left"/>
    </xf>
    <xf numFmtId="204" fontId="145" fillId="0" borderId="0" applyFill="0" applyBorder="0">
      <alignment vertical="top"/>
    </xf>
    <xf numFmtId="204" fontId="146" fillId="0" borderId="0" applyFill="0" applyBorder="0" applyProtection="0">
      <alignment vertical="top"/>
    </xf>
    <xf numFmtId="204" fontId="147" fillId="0" borderId="0">
      <alignment vertical="top"/>
    </xf>
    <xf numFmtId="204" fontId="26" fillId="0" borderId="0">
      <alignment horizontal="center"/>
    </xf>
    <xf numFmtId="204" fontId="148" fillId="0" borderId="8">
      <alignment horizontal="center"/>
    </xf>
    <xf numFmtId="204" fontId="148" fillId="0" borderId="8">
      <alignment horizontal="center"/>
    </xf>
    <xf numFmtId="204" fontId="149" fillId="0" borderId="23">
      <alignment horizontal="center"/>
    </xf>
    <xf numFmtId="204" fontId="149" fillId="0" borderId="23">
      <alignment horizontal="center"/>
    </xf>
    <xf numFmtId="171" fontId="26" fillId="0" borderId="8" applyFill="0" applyBorder="0" applyProtection="0">
      <alignment horizontal="right" vertical="top"/>
    </xf>
    <xf numFmtId="171" fontId="26" fillId="0" borderId="23" applyFill="0" applyBorder="0" applyProtection="0">
      <alignment horizontal="right" vertical="top"/>
    </xf>
    <xf numFmtId="171" fontId="19" fillId="0" borderId="0" applyFill="0" applyBorder="0" applyAlignment="0" applyProtection="0">
      <alignment horizontal="right" vertical="top"/>
    </xf>
    <xf numFmtId="321" fontId="53" fillId="0" borderId="0">
      <alignment horizontal="left" vertical="center"/>
    </xf>
    <xf numFmtId="204" fontId="53" fillId="0" borderId="0"/>
    <xf numFmtId="204" fontId="150" fillId="0" borderId="0"/>
    <xf numFmtId="204" fontId="151" fillId="0" borderId="0"/>
    <xf numFmtId="204" fontId="151" fillId="0" borderId="0"/>
    <xf numFmtId="204" fontId="152" fillId="0" borderId="0"/>
    <xf numFmtId="204" fontId="6" fillId="0" borderId="0"/>
    <xf numFmtId="204" fontId="153" fillId="0" borderId="0">
      <alignment horizontal="left" vertical="top"/>
    </xf>
    <xf numFmtId="204" fontId="153" fillId="0" borderId="0">
      <alignment horizontal="left" vertical="top"/>
    </xf>
    <xf numFmtId="204" fontId="154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39" fillId="0" borderId="0">
      <alignment horizontal="left" vertical="top" wrapText="1"/>
    </xf>
    <xf numFmtId="0" fontId="155" fillId="0" borderId="0">
      <alignment horizontal="left" vertical="top" wrapText="1"/>
    </xf>
    <xf numFmtId="0" fontId="138" fillId="0" borderId="0">
      <alignment horizontal="left" vertical="top" wrapText="1"/>
    </xf>
    <xf numFmtId="323" fontId="6" fillId="51" borderId="0">
      <alignment horizontal="right" vertical="center"/>
    </xf>
    <xf numFmtId="324" fontId="86" fillId="0" borderId="0" applyBorder="0"/>
    <xf numFmtId="212" fontId="57" fillId="36" borderId="0"/>
    <xf numFmtId="323" fontId="6" fillId="51" borderId="0">
      <alignment horizontal="right" vertical="center"/>
    </xf>
    <xf numFmtId="323" fontId="6" fillId="51" borderId="0">
      <alignment horizontal="right" vertical="center"/>
    </xf>
    <xf numFmtId="323" fontId="6" fillId="51" borderId="0">
      <alignment horizontal="right" vertical="center"/>
    </xf>
    <xf numFmtId="323" fontId="6" fillId="51" borderId="0">
      <alignment horizontal="right" vertical="center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5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5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6" fontId="157" fillId="0" borderId="9">
      <alignment horizontal="center"/>
    </xf>
    <xf numFmtId="0" fontId="6" fillId="0" borderId="0" applyFont="0" applyFill="0" applyBorder="0" applyAlignment="0" applyProtection="0"/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" fontId="158" fillId="0" borderId="0" applyNumberFormat="0" applyFont="0" applyFill="0" applyBorder="0" applyAlignment="0" applyProtection="0">
      <alignment horizontal="left"/>
    </xf>
    <xf numFmtId="0" fontId="6" fillId="0" borderId="0">
      <protection locked="0"/>
    </xf>
    <xf numFmtId="327" fontId="119" fillId="0" borderId="0">
      <protection locked="0"/>
    </xf>
    <xf numFmtId="0" fontId="6" fillId="0" borderId="0">
      <protection locked="0"/>
    </xf>
    <xf numFmtId="3" fontId="6" fillId="0" borderId="0" applyFont="0" applyFill="0" applyBorder="0" applyAlignment="0" applyProtection="0"/>
    <xf numFmtId="0" fontId="6" fillId="0" borderId="0">
      <protection locked="0"/>
    </xf>
    <xf numFmtId="328" fontId="119" fillId="0" borderId="0">
      <protection locked="0"/>
    </xf>
    <xf numFmtId="0" fontId="6" fillId="0" borderId="0">
      <protection locked="0"/>
    </xf>
    <xf numFmtId="3" fontId="6" fillId="0" borderId="0" applyFont="0" applyFill="0" applyBorder="0" applyAlignment="0" applyProtection="0"/>
    <xf numFmtId="287" fontId="113" fillId="0" borderId="0">
      <protection locked="0"/>
    </xf>
    <xf numFmtId="212" fontId="15" fillId="0" borderId="0" applyFill="0" applyBorder="0">
      <alignment horizontal="right"/>
    </xf>
    <xf numFmtId="0" fontId="159" fillId="0" borderId="0">
      <alignment horizontal="left"/>
    </xf>
    <xf numFmtId="0" fontId="160" fillId="0" borderId="0">
      <alignment horizontal="left"/>
    </xf>
    <xf numFmtId="0" fontId="161" fillId="0" borderId="0">
      <alignment horizontal="left"/>
    </xf>
    <xf numFmtId="0" fontId="161" fillId="0" borderId="0" applyNumberFormat="0" applyFill="0" applyBorder="0" applyProtection="0">
      <alignment horizontal="left"/>
    </xf>
    <xf numFmtId="0" fontId="161" fillId="0" borderId="0">
      <alignment horizontal="left"/>
    </xf>
    <xf numFmtId="221" fontId="162" fillId="52" borderId="0"/>
    <xf numFmtId="222" fontId="162" fillId="52" borderId="0"/>
    <xf numFmtId="329" fontId="54" fillId="0" borderId="0">
      <alignment horizontal="right"/>
    </xf>
    <xf numFmtId="221" fontId="73" fillId="53" borderId="0">
      <alignment horizontal="right"/>
    </xf>
    <xf numFmtId="0" fontId="163" fillId="54" borderId="0"/>
    <xf numFmtId="3" fontId="164" fillId="55" borderId="9">
      <alignment horizontal="right" vertical="center"/>
    </xf>
    <xf numFmtId="1" fontId="15" fillId="41" borderId="9"/>
    <xf numFmtId="330" fontId="165" fillId="0" borderId="0"/>
    <xf numFmtId="212" fontId="57" fillId="0" borderId="0"/>
    <xf numFmtId="3" fontId="6" fillId="28" borderId="0"/>
    <xf numFmtId="0" fontId="51" fillId="0" borderId="0">
      <alignment horizontal="left"/>
    </xf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3" fontId="166" fillId="0" borderId="0"/>
    <xf numFmtId="331" fontId="167" fillId="0" borderId="0"/>
    <xf numFmtId="38" fontId="21" fillId="5" borderId="0" applyNumberFormat="0" applyBorder="0" applyAlignment="0" applyProtection="0"/>
    <xf numFmtId="38" fontId="21" fillId="5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57" fillId="0" borderId="0" applyBorder="0">
      <alignment horizontal="left"/>
    </xf>
    <xf numFmtId="292" fontId="15" fillId="57" borderId="9" applyNumberFormat="0" applyFont="0" applyAlignment="0"/>
    <xf numFmtId="332" fontId="97" fillId="0" borderId="0" applyFont="0" applyFill="0" applyBorder="0" applyAlignment="0" applyProtection="0">
      <alignment horizontal="right"/>
    </xf>
    <xf numFmtId="333" fontId="57" fillId="0" borderId="0"/>
    <xf numFmtId="0" fontId="114" fillId="0" borderId="0"/>
    <xf numFmtId="0" fontId="168" fillId="0" borderId="0">
      <alignment horizontal="left"/>
    </xf>
    <xf numFmtId="0" fontId="169" fillId="0" borderId="0" applyProtection="0">
      <alignment horizontal="right" vertical="top"/>
    </xf>
    <xf numFmtId="0" fontId="90" fillId="0" borderId="24" applyNumberFormat="0" applyAlignment="0" applyProtection="0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170" fillId="0" borderId="0"/>
    <xf numFmtId="0" fontId="171" fillId="0" borderId="0">
      <alignment horizontal="centerContinuous" vertical="center"/>
    </xf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0">
      <alignment horizontal="left"/>
    </xf>
    <xf numFmtId="0" fontId="175" fillId="0" borderId="28">
      <alignment horizontal="left" vertical="top"/>
    </xf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30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0">
      <alignment horizontal="left"/>
    </xf>
    <xf numFmtId="0" fontId="179" fillId="0" borderId="28">
      <alignment horizontal="left" vertical="top"/>
    </xf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3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1" fillId="0" borderId="0">
      <alignment horizontal="left"/>
    </xf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85" fillId="0" borderId="0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287" fontId="182" fillId="0" borderId="0">
      <protection locked="0"/>
    </xf>
    <xf numFmtId="287" fontId="182" fillId="0" borderId="0">
      <protection locked="0"/>
    </xf>
    <xf numFmtId="176" fontId="183" fillId="0" borderId="0">
      <alignment horizontal="left"/>
    </xf>
    <xf numFmtId="3" fontId="6" fillId="34" borderId="0"/>
    <xf numFmtId="3" fontId="6" fillId="5" borderId="0"/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76" fontId="185" fillId="0" borderId="0" applyNumberFormat="0" applyFill="0" applyBorder="0" applyAlignment="0" applyProtection="0">
      <alignment horizontal="center" vertical="top" wrapText="1"/>
    </xf>
    <xf numFmtId="176" fontId="186" fillId="0" borderId="0" applyNumberFormat="0" applyFill="0" applyBorder="0" applyAlignment="0" applyProtection="0"/>
    <xf numFmtId="0" fontId="187" fillId="58" borderId="0" applyNumberFormat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4" fillId="0" borderId="0"/>
    <xf numFmtId="49" fontId="57" fillId="0" borderId="0">
      <alignment horizontal="left"/>
    </xf>
    <xf numFmtId="49" fontId="195" fillId="0" borderId="0">
      <alignment horizontal="left"/>
    </xf>
    <xf numFmtId="1" fontId="23" fillId="0" borderId="0" applyFont="0" applyFill="0" applyBorder="0" applyAlignment="0" applyProtection="0"/>
    <xf numFmtId="1" fontId="15" fillId="0" borderId="0" applyFont="0" applyFill="0" applyBorder="0" applyAlignment="0" applyProtection="0"/>
    <xf numFmtId="49" fontId="57" fillId="0" borderId="0"/>
    <xf numFmtId="267" fontId="23" fillId="0" borderId="0" applyFont="0" applyFill="0" applyBorder="0" applyAlignment="0" applyProtection="0"/>
    <xf numFmtId="49" fontId="57" fillId="0" borderId="0"/>
    <xf numFmtId="49" fontId="57" fillId="0" borderId="0"/>
    <xf numFmtId="49" fontId="57" fillId="0" borderId="0">
      <alignment vertical="top"/>
    </xf>
    <xf numFmtId="0" fontId="189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51" fillId="0" borderId="0">
      <alignment horizontal="left"/>
    </xf>
    <xf numFmtId="221" fontId="72" fillId="34" borderId="0"/>
    <xf numFmtId="334" fontId="52" fillId="0" borderId="0" applyFill="0" applyBorder="0">
      <alignment vertical="top"/>
    </xf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6" fillId="0" borderId="0" applyNumberFormat="0" applyFill="0" applyBorder="0" applyAlignment="0" applyProtection="0"/>
    <xf numFmtId="0" fontId="131" fillId="13" borderId="3" applyNumberFormat="0" applyAlignment="0" applyProtection="0"/>
    <xf numFmtId="222" fontId="199" fillId="7" borderId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0" fontId="21" fillId="59" borderId="0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0" fontId="131" fillId="13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174" fontId="200" fillId="60" borderId="0"/>
    <xf numFmtId="0" fontId="201" fillId="0" borderId="35"/>
    <xf numFmtId="9" fontId="202" fillId="0" borderId="35" applyFill="0" applyAlignment="0" applyProtection="0"/>
    <xf numFmtId="0" fontId="203" fillId="0" borderId="35"/>
    <xf numFmtId="37" fontId="116" fillId="5" borderId="0" applyFont="0" applyBorder="0" applyProtection="0"/>
    <xf numFmtId="292" fontId="15" fillId="57" borderId="0" applyNumberFormat="0" applyFont="0" applyBorder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335" fontId="204" fillId="0" borderId="0"/>
    <xf numFmtId="336" fontId="204" fillId="0" borderId="0"/>
    <xf numFmtId="0" fontId="205" fillId="61" borderId="0" applyNumberFormat="0" applyBorder="0" applyProtection="0"/>
    <xf numFmtId="0" fontId="206" fillId="62" borderId="0" applyNumberFormat="0"/>
    <xf numFmtId="0" fontId="58" fillId="9" borderId="0" applyNumberFormat="0" applyBorder="0" applyAlignment="0" applyProtection="0"/>
    <xf numFmtId="0" fontId="207" fillId="15" borderId="0">
      <alignment vertical="center"/>
    </xf>
    <xf numFmtId="337" fontId="208" fillId="0" borderId="36">
      <alignment horizontal="center"/>
    </xf>
    <xf numFmtId="0" fontId="209" fillId="0" borderId="0"/>
    <xf numFmtId="0" fontId="209" fillId="0" borderId="0" applyAlignment="0"/>
    <xf numFmtId="209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76" fontId="21" fillId="0" borderId="0" applyNumberFormat="0" applyProtection="0">
      <alignment horizontal="left" vertical="top" wrapText="1"/>
    </xf>
    <xf numFmtId="164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83" fillId="0" borderId="16" applyNumberFormat="0" applyFill="0" applyAlignment="0" applyProtection="0"/>
    <xf numFmtId="0" fontId="81" fillId="43" borderId="15" applyNumberFormat="0" applyAlignment="0" applyProtection="0"/>
    <xf numFmtId="1" fontId="210" fillId="1" borderId="37"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8" fontId="212" fillId="0" borderId="0"/>
    <xf numFmtId="38" fontId="213" fillId="0" borderId="0"/>
    <xf numFmtId="38" fontId="214" fillId="0" borderId="0"/>
    <xf numFmtId="38" fontId="215" fillId="0" borderId="0"/>
    <xf numFmtId="0" fontId="54" fillId="0" borderId="0"/>
    <xf numFmtId="0" fontId="54" fillId="0" borderId="0"/>
    <xf numFmtId="264" fontId="26" fillId="5" borderId="0" applyFont="0"/>
    <xf numFmtId="0" fontId="49" fillId="0" borderId="0"/>
    <xf numFmtId="0" fontId="216" fillId="0" borderId="0"/>
    <xf numFmtId="0" fontId="217" fillId="0" borderId="0">
      <alignment horizontal="center"/>
    </xf>
    <xf numFmtId="236" fontId="218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19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37" fontId="6" fillId="0" borderId="0" applyNumberFormat="0" applyFill="0" applyBorder="0" applyAlignment="0" applyProtection="0"/>
    <xf numFmtId="37" fontId="221" fillId="0" borderId="0" applyNumberFormat="0" applyFill="0" applyBorder="0" applyAlignment="0" applyProtection="0">
      <alignment horizontal="right"/>
    </xf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174" fontId="6" fillId="63" borderId="0"/>
    <xf numFmtId="0" fontId="222" fillId="0" borderId="0"/>
    <xf numFmtId="0" fontId="6" fillId="64" borderId="0" applyNumberFormat="0" applyFont="0" applyBorder="0" applyAlignment="0"/>
    <xf numFmtId="338" fontId="6" fillId="65" borderId="38" applyNumberFormat="0" applyFont="0" applyBorder="0" applyAlignment="0"/>
    <xf numFmtId="17" fontId="19" fillId="0" borderId="0"/>
    <xf numFmtId="3" fontId="15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14" fontId="208" fillId="0" borderId="36">
      <alignment horizontal="center"/>
    </xf>
    <xf numFmtId="0" fontId="51" fillId="0" borderId="0">
      <alignment horizontal="left"/>
    </xf>
    <xf numFmtId="339" fontId="208" fillId="0" borderId="36"/>
    <xf numFmtId="40" fontId="74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6" fillId="0" borderId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2" fontId="224" fillId="0" borderId="0" applyFont="0"/>
    <xf numFmtId="341" fontId="21" fillId="0" borderId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66" fontId="8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47" fontId="6" fillId="0" borderId="0" applyFont="0" applyFill="0" applyBorder="0" applyAlignment="0" applyProtection="0"/>
    <xf numFmtId="173" fontId="21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9" fontId="6" fillId="0" borderId="0" applyFill="0" applyBorder="0" applyAlignment="0" applyProtection="0"/>
    <xf numFmtId="173" fontId="2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50" fontId="6" fillId="0" borderId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3" fontId="21" fillId="0" borderId="0" applyFont="0" applyFill="0" applyBorder="0" applyAlignment="0" applyProtection="0"/>
    <xf numFmtId="342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52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25" fillId="0" borderId="0" applyFont="0" applyFill="0" applyBorder="0" applyAlignment="0" applyProtection="0"/>
    <xf numFmtId="248" fontId="74" fillId="0" borderId="0" applyFont="0" applyFill="0" applyBorder="0" applyAlignment="0" applyProtection="0"/>
    <xf numFmtId="342" fontId="6" fillId="0" borderId="0" applyFont="0" applyFill="0" applyBorder="0" applyAlignment="0" applyProtection="0"/>
    <xf numFmtId="347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6" fillId="0" borderId="0" applyFont="0" applyFill="0" applyBorder="0" applyAlignment="0" applyProtection="0"/>
    <xf numFmtId="355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56" fontId="6" fillId="0" borderId="0" applyFont="0" applyFill="0" applyBorder="0" applyAlignment="0" applyProtection="0"/>
    <xf numFmtId="3" fontId="16" fillId="0" borderId="0"/>
    <xf numFmtId="0" fontId="6" fillId="0" borderId="2"/>
    <xf numFmtId="3" fontId="16" fillId="0" borderId="0"/>
    <xf numFmtId="357" fontId="226" fillId="0" borderId="0" applyFont="0" applyFill="0" applyBorder="0" applyAlignment="0" applyProtection="0"/>
    <xf numFmtId="358" fontId="22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0" fontId="71" fillId="0" borderId="0" applyNumberFormat="0" applyFont="0" applyFill="0" applyBorder="0" applyAlignment="0" applyProtection="0"/>
    <xf numFmtId="361" fontId="6" fillId="0" borderId="0" applyFont="0" applyFill="0" applyBorder="0" applyAlignment="0" applyProtection="0"/>
    <xf numFmtId="362" fontId="6" fillId="0" borderId="0" applyFont="0" applyFill="0" applyBorder="0" applyAlignment="0" applyProtection="0"/>
    <xf numFmtId="0" fontId="6" fillId="0" borderId="0">
      <protection locked="0"/>
    </xf>
    <xf numFmtId="363" fontId="119" fillId="0" borderId="0">
      <protection locked="0"/>
    </xf>
    <xf numFmtId="0" fontId="6" fillId="0" borderId="0">
      <protection locked="0"/>
    </xf>
    <xf numFmtId="364" fontId="6" fillId="0" borderId="0" applyFont="0" applyFill="0" applyBorder="0" applyAlignment="0" applyProtection="0"/>
    <xf numFmtId="0" fontId="71" fillId="0" borderId="0" applyNumberFormat="0" applyFill="0" applyBorder="0" applyAlignment="0" applyProtection="0"/>
    <xf numFmtId="4" fontId="57" fillId="0" borderId="0" applyFont="0" applyAlignment="0">
      <alignment horizontal="center"/>
    </xf>
    <xf numFmtId="3" fontId="227" fillId="0" borderId="0" applyNumberFormat="0">
      <alignment horizontal="right"/>
    </xf>
    <xf numFmtId="365" fontId="97" fillId="0" borderId="0" applyFont="0" applyFill="0" applyBorder="0" applyProtection="0">
      <alignment horizontal="right"/>
    </xf>
    <xf numFmtId="366" fontId="15" fillId="0" borderId="0" applyFill="0" applyBorder="0" applyProtection="0">
      <alignment horizontal="right"/>
    </xf>
    <xf numFmtId="0" fontId="228" fillId="0" borderId="26" applyNumberFormat="0" applyFill="0" applyAlignment="0" applyProtection="0"/>
    <xf numFmtId="0" fontId="229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1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1" fillId="6" borderId="0" applyNumberFormat="0" applyBorder="0" applyAlignment="0" applyProtection="0"/>
    <xf numFmtId="0" fontId="230" fillId="6" borderId="0" applyNumberFormat="0" applyBorder="0" applyAlignment="0" applyProtection="0"/>
    <xf numFmtId="0" fontId="232" fillId="60" borderId="0" applyNumberFormat="0" applyFont="0" applyBorder="0" applyAlignment="0">
      <protection hidden="1"/>
    </xf>
    <xf numFmtId="0" fontId="233" fillId="58" borderId="0" applyAlignment="0"/>
    <xf numFmtId="0" fontId="234" fillId="66" borderId="0" applyAlignment="0"/>
    <xf numFmtId="0" fontId="235" fillId="0" borderId="0" applyAlignment="0"/>
    <xf numFmtId="37" fontId="236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0" fontId="237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25" fillId="0" borderId="0"/>
    <xf numFmtId="0" fontId="6" fillId="0" borderId="0"/>
    <xf numFmtId="0" fontId="225" fillId="0" borderId="0"/>
    <xf numFmtId="0" fontId="41" fillId="0" borderId="0"/>
    <xf numFmtId="0" fontId="6" fillId="0" borderId="0"/>
    <xf numFmtId="0" fontId="41" fillId="0" borderId="0"/>
    <xf numFmtId="0" fontId="74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6" fillId="0" borderId="0"/>
    <xf numFmtId="368" fontId="6" fillId="0" borderId="0"/>
    <xf numFmtId="369" fontId="6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6" fillId="0" borderId="0"/>
    <xf numFmtId="0" fontId="6" fillId="0" borderId="0"/>
    <xf numFmtId="0" fontId="238" fillId="0" borderId="0"/>
    <xf numFmtId="0" fontId="1" fillId="0" borderId="0"/>
    <xf numFmtId="0" fontId="23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6" fillId="0" borderId="0"/>
    <xf numFmtId="0" fontId="239" fillId="0" borderId="0"/>
    <xf numFmtId="0" fontId="1" fillId="0" borderId="0"/>
    <xf numFmtId="0" fontId="6" fillId="0" borderId="0"/>
    <xf numFmtId="0" fontId="1" fillId="0" borderId="0"/>
    <xf numFmtId="0" fontId="239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21"/>
    <xf numFmtId="0" fontId="6" fillId="0" borderId="21"/>
    <xf numFmtId="0" fontId="4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41" fillId="0" borderId="0"/>
    <xf numFmtId="0" fontId="41" fillId="0" borderId="0"/>
    <xf numFmtId="0" fontId="238" fillId="0" borderId="0"/>
    <xf numFmtId="0" fontId="6" fillId="0" borderId="0"/>
    <xf numFmtId="0" fontId="41" fillId="0" borderId="0"/>
    <xf numFmtId="0" fontId="4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1" fillId="0" borderId="0"/>
    <xf numFmtId="0" fontId="54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1" fillId="0" borderId="0"/>
    <xf numFmtId="0" fontId="23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5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2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8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54" fillId="0" borderId="0"/>
    <xf numFmtId="0" fontId="6" fillId="0" borderId="0"/>
    <xf numFmtId="0" fontId="6" fillId="0" borderId="0"/>
    <xf numFmtId="205" fontId="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6" fillId="0" borderId="0"/>
    <xf numFmtId="205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1" fontId="157" fillId="0" borderId="9">
      <alignment horizontal="center"/>
    </xf>
    <xf numFmtId="3" fontId="6" fillId="0" borderId="0" applyAlignment="0">
      <alignment horizontal="center"/>
    </xf>
    <xf numFmtId="3" fontId="6" fillId="0" borderId="0" applyAlignment="0">
      <alignment horizontal="center"/>
    </xf>
    <xf numFmtId="1" fontId="157" fillId="0" borderId="9">
      <alignment horizontal="center"/>
    </xf>
    <xf numFmtId="1" fontId="157" fillId="0" borderId="9">
      <alignment horizontal="center"/>
    </xf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14" borderId="19" applyNumberFormat="0" applyAlignment="0" applyProtection="0"/>
    <xf numFmtId="0" fontId="240" fillId="23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41" fillId="0" borderId="0" applyFill="0" applyBorder="0" applyAlignment="0" applyProtection="0"/>
    <xf numFmtId="9" fontId="6" fillId="0" borderId="0" applyFont="0" applyFill="0" applyBorder="0" applyAlignment="0" applyProtection="0"/>
    <xf numFmtId="10" fontId="241" fillId="0" borderId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2" fillId="0" borderId="0" applyFill="0" applyBorder="0" applyAlignment="0" applyProtection="0"/>
    <xf numFmtId="3" fontId="6" fillId="0" borderId="0" applyFill="0" applyBorder="0" applyAlignment="0" applyProtection="0"/>
    <xf numFmtId="3" fontId="242" fillId="0" borderId="0" applyFill="0" applyBorder="0" applyAlignment="0" applyProtection="0"/>
    <xf numFmtId="0" fontId="243" fillId="0" borderId="0" applyFill="0" applyBorder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69" fillId="10" borderId="0" applyNumberFormat="0" applyBorder="0" applyAlignment="0" applyProtection="0"/>
    <xf numFmtId="0" fontId="244" fillId="67" borderId="0" applyAlignment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5" fillId="0" borderId="39" applyFill="0" applyProtection="0">
      <alignment horizontal="right" wrapText="1"/>
    </xf>
    <xf numFmtId="0" fontId="245" fillId="0" borderId="0" applyFill="0" applyProtection="0">
      <alignment wrapText="1"/>
    </xf>
    <xf numFmtId="0" fontId="246" fillId="0" borderId="40" applyNumberFormat="0" applyFill="0" applyAlignment="0" applyProtection="0"/>
    <xf numFmtId="0" fontId="2" fillId="0" borderId="0" applyAlignment="0" applyProtection="0"/>
    <xf numFmtId="0" fontId="246" fillId="0" borderId="41" applyNumberFormat="0" applyFill="0" applyAlignment="0" applyProtection="0"/>
    <xf numFmtId="37" fontId="241" fillId="60" borderId="0" applyNumberFormat="0" applyFont="0" applyBorder="0" applyAlignment="0" applyProtection="0"/>
    <xf numFmtId="0" fontId="240" fillId="23" borderId="19" applyNumberFormat="0" applyAlignment="0" applyProtection="0"/>
    <xf numFmtId="0" fontId="103" fillId="0" borderId="0" applyNumberFormat="0" applyFont="0" applyAlignment="0">
      <alignment horizontal="center"/>
    </xf>
    <xf numFmtId="0" fontId="86" fillId="0" borderId="0" applyNumberFormat="0" applyBorder="0" applyAlignment="0"/>
    <xf numFmtId="0" fontId="247" fillId="0" borderId="0" applyAlignment="0"/>
    <xf numFmtId="0" fontId="248" fillId="0" borderId="0" applyAlignment="0"/>
    <xf numFmtId="0" fontId="66" fillId="0" borderId="0" applyAlignment="0"/>
    <xf numFmtId="0" fontId="137" fillId="0" borderId="0" applyNumberFormat="0" applyFill="0" applyBorder="0" applyAlignment="0" applyProtection="0"/>
    <xf numFmtId="0" fontId="249" fillId="0" borderId="0" applyAlignment="0"/>
    <xf numFmtId="0" fontId="22" fillId="0" borderId="0" applyAlignment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Alignment="0"/>
    <xf numFmtId="0" fontId="250" fillId="0" borderId="0" applyNumberFormat="0" applyFill="0" applyBorder="0" applyAlignment="0" applyProtection="0"/>
    <xf numFmtId="0" fontId="172" fillId="0" borderId="26" applyNumberFormat="0" applyFill="0" applyAlignment="0" applyProtection="0"/>
    <xf numFmtId="0" fontId="176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6" fillId="0" borderId="43" applyNumberFormat="0" applyFont="0" applyFill="0" applyAlignment="0" applyProtection="0"/>
    <xf numFmtId="0" fontId="6" fillId="0" borderId="43" applyNumberFormat="0" applyFon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82" fillId="43" borderId="15" applyNumberFormat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54" fillId="0" borderId="0"/>
    <xf numFmtId="0" fontId="255" fillId="0" borderId="0"/>
    <xf numFmtId="0" fontId="266" fillId="0" borderId="0"/>
    <xf numFmtId="41" fontId="1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81">
    <xf numFmtId="0" fontId="0" fillId="0" borderId="0" xfId="0"/>
    <xf numFmtId="0" fontId="256" fillId="0" borderId="0" xfId="0" applyFont="1"/>
    <xf numFmtId="0" fontId="257" fillId="0" borderId="0" xfId="0" applyFont="1"/>
    <xf numFmtId="0" fontId="258" fillId="68" borderId="45" xfId="0" applyFont="1" applyFill="1" applyBorder="1" applyAlignment="1">
      <alignment horizontal="left" vertical="center"/>
    </xf>
    <xf numFmtId="0" fontId="258" fillId="68" borderId="46" xfId="0" applyFont="1" applyFill="1" applyBorder="1" applyAlignment="1">
      <alignment horizontal="left" vertical="center"/>
    </xf>
    <xf numFmtId="0" fontId="256" fillId="0" borderId="45" xfId="0" applyFont="1" applyBorder="1" applyAlignment="1">
      <alignment horizontal="left" vertical="center"/>
    </xf>
    <xf numFmtId="0" fontId="256" fillId="0" borderId="46" xfId="0" applyFont="1" applyBorder="1" applyAlignment="1">
      <alignment horizontal="left" vertical="center"/>
    </xf>
    <xf numFmtId="9" fontId="256" fillId="0" borderId="47" xfId="1" applyFont="1" applyBorder="1" applyAlignment="1">
      <alignment horizontal="center" vertical="center"/>
    </xf>
    <xf numFmtId="0" fontId="256" fillId="69" borderId="45" xfId="0" applyFont="1" applyFill="1" applyBorder="1" applyAlignment="1">
      <alignment horizontal="left" vertical="center"/>
    </xf>
    <xf numFmtId="0" fontId="256" fillId="69" borderId="46" xfId="0" applyFont="1" applyFill="1" applyBorder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8" fillId="68" borderId="0" xfId="0" applyFont="1" applyFill="1" applyAlignment="1">
      <alignment horizontal="left" vertical="center"/>
    </xf>
    <xf numFmtId="0" fontId="258" fillId="68" borderId="0" xfId="0" applyFont="1" applyFill="1" applyAlignment="1">
      <alignment horizontal="center" vertical="center"/>
    </xf>
    <xf numFmtId="9" fontId="256" fillId="0" borderId="0" xfId="1" applyFont="1" applyFill="1" applyBorder="1" applyAlignment="1">
      <alignment horizontal="center" vertical="center"/>
    </xf>
    <xf numFmtId="0" fontId="258" fillId="68" borderId="46" xfId="0" applyFont="1" applyFill="1" applyBorder="1" applyAlignment="1">
      <alignment horizontal="center" vertical="center"/>
    </xf>
    <xf numFmtId="9" fontId="256" fillId="0" borderId="46" xfId="1" applyFont="1" applyBorder="1" applyAlignment="1">
      <alignment horizontal="center" vertical="center"/>
    </xf>
    <xf numFmtId="9" fontId="256" fillId="69" borderId="46" xfId="1" applyFont="1" applyFill="1" applyBorder="1" applyAlignment="1">
      <alignment horizontal="center" vertical="center"/>
    </xf>
    <xf numFmtId="0" fontId="5" fillId="0" borderId="0" xfId="2" applyAlignment="1">
      <alignment vertical="center"/>
    </xf>
    <xf numFmtId="0" fontId="256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7" fillId="70" borderId="0" xfId="0" applyFont="1" applyFill="1" applyAlignment="1">
      <alignment vertical="center"/>
    </xf>
    <xf numFmtId="0" fontId="256" fillId="70" borderId="0" xfId="0" applyFont="1" applyFill="1" applyAlignment="1">
      <alignment vertical="center"/>
    </xf>
    <xf numFmtId="0" fontId="257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6" fillId="0" borderId="0" xfId="0" applyFont="1" applyAlignment="1">
      <alignment horizontal="right"/>
    </xf>
    <xf numFmtId="0" fontId="256" fillId="71" borderId="0" xfId="0" applyFont="1" applyFill="1" applyAlignment="1">
      <alignment vertical="center"/>
    </xf>
    <xf numFmtId="0" fontId="262" fillId="70" borderId="0" xfId="0" applyFont="1" applyFill="1" applyAlignment="1">
      <alignment vertical="center"/>
    </xf>
    <xf numFmtId="175" fontId="262" fillId="70" borderId="0" xfId="0" applyNumberFormat="1" applyFont="1" applyFill="1" applyAlignment="1">
      <alignment horizontal="center" vertical="center"/>
    </xf>
    <xf numFmtId="175" fontId="260" fillId="71" borderId="0" xfId="0" applyNumberFormat="1" applyFont="1" applyFill="1" applyAlignment="1">
      <alignment horizontal="center" vertical="center"/>
    </xf>
    <xf numFmtId="0" fontId="256" fillId="0" borderId="0" xfId="0" applyFont="1" applyAlignment="1">
      <alignment vertical="center"/>
    </xf>
    <xf numFmtId="3" fontId="260" fillId="0" borderId="0" xfId="0" applyNumberFormat="1" applyFont="1" applyAlignment="1">
      <alignment horizontal="center" vertical="center"/>
    </xf>
    <xf numFmtId="0" fontId="257" fillId="0" borderId="0" xfId="0" applyFont="1" applyAlignment="1">
      <alignment vertical="center"/>
    </xf>
    <xf numFmtId="0" fontId="257" fillId="71" borderId="0" xfId="0" applyFont="1" applyFill="1" applyAlignment="1">
      <alignment horizontal="left"/>
    </xf>
    <xf numFmtId="0" fontId="257" fillId="70" borderId="0" xfId="0" applyFont="1" applyFill="1"/>
    <xf numFmtId="0" fontId="263" fillId="0" borderId="0" xfId="0" applyFont="1"/>
    <xf numFmtId="0" fontId="257" fillId="0" borderId="0" xfId="0" applyFont="1" applyAlignment="1">
      <alignment horizontal="left"/>
    </xf>
    <xf numFmtId="0" fontId="261" fillId="0" borderId="0" xfId="0" applyFont="1" applyAlignment="1">
      <alignment horizontal="left" vertical="center" indent="2"/>
    </xf>
    <xf numFmtId="3" fontId="260" fillId="71" borderId="0" xfId="0" applyNumberFormat="1" applyFont="1" applyFill="1" applyAlignment="1">
      <alignment horizontal="center" vertical="center"/>
    </xf>
    <xf numFmtId="0" fontId="257" fillId="0" borderId="49" xfId="0" applyFont="1" applyBorder="1" applyAlignment="1">
      <alignment vertical="center"/>
    </xf>
    <xf numFmtId="0" fontId="3" fillId="71" borderId="0" xfId="0" applyFont="1" applyFill="1"/>
    <xf numFmtId="0" fontId="264" fillId="71" borderId="0" xfId="0" applyFont="1" applyFill="1" applyAlignment="1">
      <alignment horizontal="left"/>
    </xf>
    <xf numFmtId="0" fontId="265" fillId="70" borderId="0" xfId="0" applyFont="1" applyFill="1" applyAlignment="1">
      <alignment horizontal="left"/>
    </xf>
    <xf numFmtId="0" fontId="257" fillId="0" borderId="0" xfId="0" applyFont="1" applyAlignment="1">
      <alignment horizontal="center"/>
    </xf>
    <xf numFmtId="0" fontId="0" fillId="0" borderId="25" xfId="0" applyBorder="1"/>
    <xf numFmtId="17" fontId="257" fillId="0" borderId="48" xfId="0" applyNumberFormat="1" applyFont="1" applyBorder="1" applyAlignment="1">
      <alignment horizontal="center" vertical="center"/>
    </xf>
    <xf numFmtId="14" fontId="257" fillId="0" borderId="48" xfId="0" applyNumberFormat="1" applyFont="1" applyBorder="1" applyAlignment="1">
      <alignment horizontal="center" vertical="center"/>
    </xf>
    <xf numFmtId="0" fontId="268" fillId="0" borderId="0" xfId="2" applyFont="1" applyAlignment="1">
      <alignment horizontal="center" vertical="center"/>
    </xf>
    <xf numFmtId="3" fontId="0" fillId="0" borderId="0" xfId="0" applyNumberFormat="1"/>
    <xf numFmtId="3" fontId="3" fillId="71" borderId="0" xfId="0" applyNumberFormat="1" applyFont="1" applyFill="1"/>
    <xf numFmtId="3" fontId="0" fillId="71" borderId="0" xfId="0" applyNumberFormat="1" applyFill="1"/>
    <xf numFmtId="10" fontId="0" fillId="71" borderId="0" xfId="0" applyNumberFormat="1" applyFill="1"/>
    <xf numFmtId="0" fontId="0" fillId="0" borderId="0" xfId="0" applyAlignment="1">
      <alignment wrapText="1"/>
    </xf>
    <xf numFmtId="0" fontId="271" fillId="0" borderId="0" xfId="2" applyFont="1" applyAlignment="1">
      <alignment horizontal="center" vertical="center"/>
    </xf>
    <xf numFmtId="0" fontId="262" fillId="0" borderId="0" xfId="0" applyFont="1" applyAlignment="1">
      <alignment horizontal="center"/>
    </xf>
    <xf numFmtId="0" fontId="262" fillId="0" borderId="49" xfId="0" applyFont="1" applyBorder="1" applyAlignment="1">
      <alignment horizontal="center" vertical="center"/>
    </xf>
    <xf numFmtId="0" fontId="262" fillId="71" borderId="0" xfId="0" applyFont="1" applyFill="1" applyAlignment="1">
      <alignment horizontal="center"/>
    </xf>
    <xf numFmtId="41" fontId="262" fillId="70" borderId="0" xfId="0" applyNumberFormat="1" applyFont="1" applyFill="1" applyAlignment="1">
      <alignment horizontal="center" vertical="center"/>
    </xf>
    <xf numFmtId="41" fontId="272" fillId="0" borderId="0" xfId="0" applyNumberFormat="1" applyFont="1" applyAlignment="1">
      <alignment horizontal="center" vertical="center"/>
    </xf>
    <xf numFmtId="41" fontId="262" fillId="0" borderId="0" xfId="0" applyNumberFormat="1" applyFont="1" applyAlignment="1">
      <alignment horizontal="center" vertical="center"/>
    </xf>
    <xf numFmtId="3" fontId="273" fillId="71" borderId="0" xfId="0" applyNumberFormat="1" applyFont="1" applyFill="1"/>
    <xf numFmtId="0" fontId="262" fillId="0" borderId="0" xfId="0" applyFont="1" applyAlignment="1">
      <alignment horizontal="center" vertical="center"/>
    </xf>
    <xf numFmtId="262" fontId="274" fillId="0" borderId="0" xfId="1" applyNumberFormat="1" applyFont="1" applyAlignment="1">
      <alignment horizontal="center" vertical="center"/>
    </xf>
    <xf numFmtId="0" fontId="5" fillId="0" borderId="0" xfId="2" applyBorder="1" applyAlignment="1">
      <alignment vertical="center"/>
    </xf>
    <xf numFmtId="0" fontId="257" fillId="0" borderId="24" xfId="0" applyFont="1" applyBorder="1" applyAlignment="1">
      <alignment vertical="center"/>
    </xf>
    <xf numFmtId="0" fontId="257" fillId="0" borderId="24" xfId="0" applyFont="1" applyBorder="1" applyAlignment="1">
      <alignment horizontal="center" vertical="center"/>
    </xf>
    <xf numFmtId="41" fontId="272" fillId="0" borderId="0" xfId="9377" applyFont="1" applyFill="1" applyAlignment="1">
      <alignment horizontal="center" wrapText="1"/>
    </xf>
    <xf numFmtId="41" fontId="275" fillId="0" borderId="0" xfId="9377" applyFont="1" applyFill="1" applyAlignment="1">
      <alignment horizontal="center" wrapText="1"/>
    </xf>
    <xf numFmtId="3" fontId="262" fillId="70" borderId="0" xfId="0" applyNumberFormat="1" applyFont="1" applyFill="1" applyAlignment="1">
      <alignment horizontal="center" vertical="center"/>
    </xf>
    <xf numFmtId="3" fontId="272" fillId="71" borderId="0" xfId="0" applyNumberFormat="1" applyFont="1" applyFill="1" applyAlignment="1">
      <alignment horizontal="center"/>
    </xf>
    <xf numFmtId="3" fontId="262" fillId="0" borderId="0" xfId="0" applyNumberFormat="1" applyFont="1" applyAlignment="1">
      <alignment horizontal="center"/>
    </xf>
    <xf numFmtId="3" fontId="262" fillId="70" borderId="0" xfId="0" applyNumberFormat="1" applyFont="1" applyFill="1" applyAlignment="1">
      <alignment horizontal="center"/>
    </xf>
    <xf numFmtId="3" fontId="262" fillId="71" borderId="0" xfId="0" applyNumberFormat="1" applyFont="1" applyFill="1" applyAlignment="1">
      <alignment horizontal="center"/>
    </xf>
    <xf numFmtId="3" fontId="272" fillId="0" borderId="0" xfId="0" applyNumberFormat="1" applyFont="1" applyAlignment="1">
      <alignment horizontal="center"/>
    </xf>
    <xf numFmtId="9" fontId="272" fillId="0" borderId="0" xfId="1" applyFont="1" applyFill="1" applyAlignment="1">
      <alignment horizontal="center"/>
    </xf>
    <xf numFmtId="0" fontId="270" fillId="0" borderId="0" xfId="0" applyFont="1"/>
    <xf numFmtId="0" fontId="258" fillId="68" borderId="0" xfId="0" applyFont="1" applyFill="1" applyAlignment="1">
      <alignment horizontal="left" vertical="center"/>
    </xf>
    <xf numFmtId="0" fontId="256" fillId="0" borderId="0" xfId="0" applyFont="1" applyAlignment="1">
      <alignment horizontal="left" vertical="top" wrapText="1"/>
    </xf>
    <xf numFmtId="0" fontId="256" fillId="0" borderId="0" xfId="0" applyFont="1" applyAlignment="1">
      <alignment vertical="top" wrapText="1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tabSelected="1" zoomScale="110" zoomScaleNormal="110" workbookViewId="0"/>
  </sheetViews>
  <sheetFormatPr baseColWidth="10" defaultColWidth="11.42578125" defaultRowHeight="15"/>
  <cols>
    <col min="1" max="1" width="5.7109375" customWidth="1"/>
    <col min="2" max="2" width="15" style="1" customWidth="1"/>
    <col min="3" max="3" width="6.5703125" style="1" bestFit="1" customWidth="1"/>
    <col min="4" max="4" width="31.140625" style="1" customWidth="1"/>
    <col min="5" max="5" width="8.7109375" style="1" customWidth="1"/>
    <col min="6" max="6" width="9.140625" style="1" customWidth="1"/>
    <col min="7" max="7" width="49" style="1" customWidth="1"/>
  </cols>
  <sheetData>
    <row r="2" spans="2:7">
      <c r="B2" s="18" t="s">
        <v>0</v>
      </c>
    </row>
    <row r="4" spans="2:7">
      <c r="B4" s="2" t="s">
        <v>13</v>
      </c>
    </row>
    <row r="5" spans="2:7">
      <c r="B5" s="3" t="s">
        <v>14</v>
      </c>
      <c r="C5" s="4"/>
      <c r="D5" s="78" t="s">
        <v>1</v>
      </c>
      <c r="E5" s="78"/>
      <c r="F5" s="78"/>
    </row>
    <row r="6" spans="2:7">
      <c r="B6" s="5" t="s">
        <v>15</v>
      </c>
      <c r="C6" s="6"/>
      <c r="D6" s="6" t="s">
        <v>106</v>
      </c>
      <c r="E6" s="6"/>
      <c r="F6" s="7"/>
    </row>
    <row r="7" spans="2:7">
      <c r="B7" s="5" t="s">
        <v>105</v>
      </c>
      <c r="C7" s="6"/>
      <c r="D7" s="6" t="s">
        <v>107</v>
      </c>
      <c r="E7" s="6"/>
      <c r="F7" s="7"/>
    </row>
    <row r="10" spans="2:7">
      <c r="B10" s="10" t="s">
        <v>16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17</v>
      </c>
      <c r="C12" s="12"/>
      <c r="D12" s="12"/>
      <c r="E12" s="12"/>
      <c r="F12" s="13" t="s">
        <v>18</v>
      </c>
      <c r="G12" s="12" t="s">
        <v>19</v>
      </c>
    </row>
    <row r="13" spans="2:7">
      <c r="B13" s="11" t="s">
        <v>82</v>
      </c>
      <c r="C13" s="11"/>
      <c r="D13" s="11"/>
      <c r="E13" s="11" t="s">
        <v>20</v>
      </c>
      <c r="F13" s="14">
        <v>1</v>
      </c>
      <c r="G13" s="11" t="s">
        <v>76</v>
      </c>
    </row>
    <row r="14" spans="2:7">
      <c r="B14" s="11" t="s">
        <v>83</v>
      </c>
      <c r="C14" s="11"/>
      <c r="D14" s="11"/>
      <c r="E14" s="11" t="s">
        <v>20</v>
      </c>
      <c r="F14" s="14">
        <v>1</v>
      </c>
      <c r="G14" s="11" t="s">
        <v>76</v>
      </c>
    </row>
    <row r="15" spans="2:7">
      <c r="B15" s="11" t="s">
        <v>84</v>
      </c>
      <c r="C15" s="11"/>
      <c r="D15" s="11"/>
      <c r="E15" s="11" t="s">
        <v>20</v>
      </c>
      <c r="F15" s="14">
        <v>1</v>
      </c>
      <c r="G15" s="11" t="s">
        <v>21</v>
      </c>
    </row>
    <row r="16" spans="2:7">
      <c r="B16" s="11" t="s">
        <v>22</v>
      </c>
      <c r="C16" s="11"/>
      <c r="D16" s="11"/>
      <c r="E16" s="11" t="s">
        <v>20</v>
      </c>
      <c r="F16" s="14">
        <v>1</v>
      </c>
      <c r="G16" s="11" t="s">
        <v>76</v>
      </c>
    </row>
    <row r="17" spans="2:7">
      <c r="B17" s="11" t="s">
        <v>23</v>
      </c>
      <c r="C17" s="11"/>
      <c r="D17" s="11"/>
      <c r="E17" s="11" t="s">
        <v>20</v>
      </c>
      <c r="F17" s="14">
        <v>1</v>
      </c>
      <c r="G17" s="11" t="s">
        <v>24</v>
      </c>
    </row>
    <row r="18" spans="2:7">
      <c r="B18" s="11" t="s">
        <v>25</v>
      </c>
      <c r="C18" s="11"/>
      <c r="D18" s="11"/>
      <c r="E18" s="11" t="s">
        <v>20</v>
      </c>
      <c r="F18" s="14">
        <v>1</v>
      </c>
      <c r="G18" s="11" t="s">
        <v>21</v>
      </c>
    </row>
    <row r="19" spans="2:7">
      <c r="B19" s="11" t="s">
        <v>26</v>
      </c>
      <c r="C19" s="11"/>
      <c r="D19" s="11"/>
      <c r="E19" s="11" t="s">
        <v>20</v>
      </c>
      <c r="F19" s="14">
        <v>0.7</v>
      </c>
      <c r="G19" s="11" t="s">
        <v>21</v>
      </c>
    </row>
    <row r="20" spans="2:7">
      <c r="B20" s="11" t="s">
        <v>27</v>
      </c>
      <c r="C20" s="11"/>
      <c r="D20" s="11"/>
      <c r="E20" s="11" t="s">
        <v>20</v>
      </c>
      <c r="F20" s="14">
        <v>1</v>
      </c>
      <c r="G20" s="11" t="s">
        <v>21</v>
      </c>
    </row>
    <row r="21" spans="2:7">
      <c r="B21" s="11" t="s">
        <v>85</v>
      </c>
      <c r="C21" s="11"/>
      <c r="D21" s="11"/>
      <c r="E21" s="11" t="s">
        <v>20</v>
      </c>
      <c r="F21" s="14">
        <v>1</v>
      </c>
      <c r="G21" s="11" t="s">
        <v>76</v>
      </c>
    </row>
    <row r="22" spans="2:7">
      <c r="B22" s="11" t="s">
        <v>86</v>
      </c>
      <c r="C22" s="11"/>
      <c r="D22" s="11"/>
      <c r="E22" s="11" t="s">
        <v>20</v>
      </c>
      <c r="F22" s="14">
        <v>0.7</v>
      </c>
      <c r="G22" s="11" t="s">
        <v>21</v>
      </c>
    </row>
    <row r="23" spans="2:7">
      <c r="B23" s="11" t="s">
        <v>87</v>
      </c>
      <c r="C23" s="11"/>
      <c r="D23" s="11"/>
      <c r="E23" s="11" t="s">
        <v>20</v>
      </c>
      <c r="F23" s="14">
        <v>0.7</v>
      </c>
      <c r="G23" s="11" t="s">
        <v>21</v>
      </c>
    </row>
    <row r="24" spans="2:7">
      <c r="B24" s="11" t="s">
        <v>88</v>
      </c>
      <c r="C24" s="11"/>
      <c r="D24" s="11"/>
      <c r="E24" s="11" t="s">
        <v>20</v>
      </c>
      <c r="F24" s="14">
        <v>0.7</v>
      </c>
      <c r="G24" s="11" t="s">
        <v>21</v>
      </c>
    </row>
    <row r="25" spans="2:7">
      <c r="B25" s="11" t="s">
        <v>77</v>
      </c>
      <c r="C25" s="11"/>
      <c r="D25" s="11"/>
      <c r="E25" s="11" t="s">
        <v>20</v>
      </c>
      <c r="F25" s="14">
        <v>1</v>
      </c>
      <c r="G25" s="11" t="s">
        <v>21</v>
      </c>
    </row>
    <row r="26" spans="2:7">
      <c r="B26" s="11" t="s">
        <v>78</v>
      </c>
      <c r="C26" s="11"/>
      <c r="D26" s="11"/>
      <c r="E26" s="11" t="s">
        <v>20</v>
      </c>
      <c r="F26" s="14">
        <v>1</v>
      </c>
      <c r="G26" s="11" t="s">
        <v>80</v>
      </c>
    </row>
    <row r="27" spans="2:7">
      <c r="B27" s="11" t="s">
        <v>28</v>
      </c>
      <c r="C27" s="11"/>
      <c r="D27" s="11"/>
      <c r="E27" s="11" t="s">
        <v>29</v>
      </c>
      <c r="F27" s="14">
        <v>0.4</v>
      </c>
      <c r="G27" s="11" t="s">
        <v>21</v>
      </c>
    </row>
    <row r="28" spans="2:7">
      <c r="B28" s="11" t="s">
        <v>30</v>
      </c>
      <c r="C28" s="11"/>
      <c r="D28" s="11"/>
      <c r="E28" s="11" t="s">
        <v>29</v>
      </c>
      <c r="F28" s="14">
        <v>0.25</v>
      </c>
      <c r="G28" s="11" t="s">
        <v>31</v>
      </c>
    </row>
    <row r="29" spans="2:7" ht="2.1" customHeight="1">
      <c r="B29" s="11"/>
      <c r="C29" s="11"/>
      <c r="D29" s="11"/>
      <c r="E29" s="11"/>
      <c r="F29" s="14"/>
      <c r="G29" s="11"/>
    </row>
    <row r="30" spans="2:7">
      <c r="B30" s="11" t="s">
        <v>32</v>
      </c>
      <c r="C30" s="11"/>
      <c r="D30" s="11"/>
      <c r="E30" s="11"/>
      <c r="F30" s="14"/>
      <c r="G30" s="11"/>
    </row>
    <row r="31" spans="2:7">
      <c r="B31" s="11" t="s">
        <v>79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105</v>
      </c>
      <c r="C33" s="11"/>
      <c r="D33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17</v>
      </c>
      <c r="C35" s="4"/>
      <c r="D35" s="4" t="s">
        <v>33</v>
      </c>
      <c r="E35" s="4"/>
      <c r="F35" s="15" t="s">
        <v>18</v>
      </c>
      <c r="G35" s="4" t="s">
        <v>19</v>
      </c>
    </row>
    <row r="36" spans="2:7" ht="15" customHeight="1">
      <c r="B36" s="8" t="s">
        <v>22</v>
      </c>
      <c r="C36" s="9"/>
      <c r="D36" s="9" t="s">
        <v>35</v>
      </c>
      <c r="E36" s="9" t="s">
        <v>20</v>
      </c>
      <c r="F36" s="17">
        <v>1</v>
      </c>
      <c r="G36" s="9" t="s">
        <v>81</v>
      </c>
    </row>
    <row r="37" spans="2:7" ht="15" customHeight="1">
      <c r="B37" s="5" t="s">
        <v>25</v>
      </c>
      <c r="C37" s="6"/>
      <c r="D37" s="6" t="s">
        <v>35</v>
      </c>
      <c r="E37" s="6" t="s">
        <v>20</v>
      </c>
      <c r="F37" s="16">
        <v>1</v>
      </c>
      <c r="G37" s="6" t="s">
        <v>81</v>
      </c>
    </row>
    <row r="38" spans="2:7" ht="15" customHeight="1">
      <c r="B38" s="8" t="s">
        <v>34</v>
      </c>
      <c r="C38" s="9"/>
      <c r="D38" s="9" t="s">
        <v>35</v>
      </c>
      <c r="E38" s="9" t="s">
        <v>20</v>
      </c>
      <c r="F38" s="17">
        <v>1</v>
      </c>
      <c r="G38" s="9" t="s">
        <v>81</v>
      </c>
    </row>
    <row r="39" spans="2:7">
      <c r="B39" s="11" t="s">
        <v>75</v>
      </c>
    </row>
    <row r="40" spans="2:7" ht="15" customHeight="1"/>
  </sheetData>
  <mergeCells count="1">
    <mergeCell ref="D5:F5"/>
  </mergeCells>
  <phoneticPr fontId="267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54.5703125" style="1" customWidth="1"/>
    <col min="3" max="3" width="13.7109375" style="45" customWidth="1"/>
    <col min="4" max="8" width="13.7109375" style="56" customWidth="1"/>
    <col min="10" max="11" width="13.7109375" style="56" customWidth="1"/>
  </cols>
  <sheetData>
    <row r="1" spans="1:13">
      <c r="B1" s="18" t="s">
        <v>0</v>
      </c>
      <c r="C1" s="49"/>
      <c r="D1" s="55"/>
      <c r="E1" s="55"/>
      <c r="F1" s="55"/>
      <c r="G1" s="55"/>
      <c r="H1" s="55"/>
      <c r="J1" s="55"/>
      <c r="K1" s="55"/>
    </row>
    <row r="2" spans="1:13">
      <c r="C2" s="56" t="s">
        <v>92</v>
      </c>
      <c r="E2" s="56" t="s">
        <v>92</v>
      </c>
    </row>
    <row r="3" spans="1:13" ht="15.75" thickBot="1">
      <c r="A3" s="22"/>
      <c r="B3" s="41" t="s">
        <v>56</v>
      </c>
      <c r="C3" s="57" t="s">
        <v>93</v>
      </c>
      <c r="D3" s="57" t="s">
        <v>94</v>
      </c>
      <c r="E3" s="57" t="s">
        <v>98</v>
      </c>
      <c r="F3" s="57" t="s">
        <v>99</v>
      </c>
      <c r="G3" s="57" t="s">
        <v>101</v>
      </c>
      <c r="H3" s="57" t="s">
        <v>102</v>
      </c>
      <c r="J3" s="57" t="s">
        <v>103</v>
      </c>
      <c r="K3" s="57" t="s">
        <v>104</v>
      </c>
    </row>
    <row r="4" spans="1:13" s="20" customFormat="1" ht="6.75" customHeight="1">
      <c r="B4" s="19"/>
      <c r="C4" s="58"/>
      <c r="D4" s="58"/>
      <c r="E4" s="58"/>
      <c r="F4" s="58"/>
      <c r="G4" s="58"/>
      <c r="H4" s="58"/>
      <c r="J4" s="58"/>
      <c r="K4" s="58"/>
    </row>
    <row r="5" spans="1:13" s="42" customFormat="1">
      <c r="B5" s="23" t="s">
        <v>57</v>
      </c>
      <c r="C5" s="59">
        <v>107055</v>
      </c>
      <c r="D5" s="59">
        <v>126874</v>
      </c>
      <c r="E5" s="59">
        <v>112430</v>
      </c>
      <c r="F5" s="59">
        <v>130701</v>
      </c>
      <c r="G5" s="59">
        <v>117971</v>
      </c>
      <c r="H5" s="59">
        <v>138063</v>
      </c>
      <c r="I5" s="51"/>
      <c r="J5" s="59">
        <f>+G5+E5+C5</f>
        <v>337456</v>
      </c>
      <c r="K5" s="59">
        <f>+H5+F5+D5</f>
        <v>395638</v>
      </c>
      <c r="L5" s="51"/>
      <c r="M5" s="51"/>
    </row>
    <row r="6" spans="1:13" s="21" customFormat="1">
      <c r="B6" s="32" t="s">
        <v>3</v>
      </c>
      <c r="C6" s="60">
        <v>-72780</v>
      </c>
      <c r="D6" s="60">
        <v>-88856</v>
      </c>
      <c r="E6" s="60">
        <v>-82586</v>
      </c>
      <c r="F6" s="60">
        <v>-94121</v>
      </c>
      <c r="G6" s="60">
        <v>-82222</v>
      </c>
      <c r="H6" s="60">
        <v>-96827</v>
      </c>
      <c r="I6" s="52"/>
      <c r="J6" s="60">
        <f t="shared" ref="J6:K25" si="0">+G6+E6+C6</f>
        <v>-237588</v>
      </c>
      <c r="K6" s="60">
        <f t="shared" si="0"/>
        <v>-279804</v>
      </c>
      <c r="L6" s="52"/>
      <c r="M6" s="52"/>
    </row>
    <row r="7" spans="1:13" s="21" customFormat="1">
      <c r="B7" s="34" t="s">
        <v>58</v>
      </c>
      <c r="C7" s="61">
        <v>34275</v>
      </c>
      <c r="D7" s="61">
        <v>38018</v>
      </c>
      <c r="E7" s="61">
        <v>29844</v>
      </c>
      <c r="F7" s="61">
        <v>36580</v>
      </c>
      <c r="G7" s="61">
        <v>35749</v>
      </c>
      <c r="H7" s="61">
        <v>41236</v>
      </c>
      <c r="I7" s="52"/>
      <c r="J7" s="61">
        <f t="shared" si="0"/>
        <v>99868</v>
      </c>
      <c r="K7" s="61">
        <f t="shared" si="0"/>
        <v>115834</v>
      </c>
      <c r="L7" s="52"/>
      <c r="M7" s="52"/>
    </row>
    <row r="8" spans="1:13" s="21" customFormat="1">
      <c r="B8" s="32" t="s">
        <v>5</v>
      </c>
      <c r="C8" s="60">
        <v>-18999</v>
      </c>
      <c r="D8" s="60">
        <v>-19175</v>
      </c>
      <c r="E8" s="60">
        <v>-15818</v>
      </c>
      <c r="F8" s="60">
        <v>-21604</v>
      </c>
      <c r="G8" s="60">
        <v>-16553</v>
      </c>
      <c r="H8" s="60">
        <v>-25478</v>
      </c>
      <c r="I8" s="52"/>
      <c r="J8" s="60">
        <f t="shared" si="0"/>
        <v>-51370</v>
      </c>
      <c r="K8" s="60">
        <f t="shared" si="0"/>
        <v>-66257</v>
      </c>
      <c r="L8" s="52"/>
      <c r="M8" s="52"/>
    </row>
    <row r="9" spans="1:13" s="21" customFormat="1">
      <c r="B9" s="23" t="s">
        <v>59</v>
      </c>
      <c r="C9" s="59">
        <v>15276</v>
      </c>
      <c r="D9" s="59">
        <v>18843</v>
      </c>
      <c r="E9" s="59">
        <v>14026</v>
      </c>
      <c r="F9" s="59">
        <v>14976</v>
      </c>
      <c r="G9" s="59">
        <f>+G8+G7</f>
        <v>19196</v>
      </c>
      <c r="H9" s="59">
        <v>15758</v>
      </c>
      <c r="I9" s="52"/>
      <c r="J9" s="59">
        <f t="shared" si="0"/>
        <v>48498</v>
      </c>
      <c r="K9" s="59">
        <f t="shared" si="0"/>
        <v>49577</v>
      </c>
      <c r="L9" s="52"/>
      <c r="M9" s="52"/>
    </row>
    <row r="10" spans="1:13" s="21" customFormat="1">
      <c r="B10" s="32" t="s">
        <v>60</v>
      </c>
      <c r="C10" s="62">
        <v>868</v>
      </c>
      <c r="D10" s="62">
        <v>1559</v>
      </c>
      <c r="E10" s="62">
        <v>842</v>
      </c>
      <c r="F10" s="62">
        <v>2122</v>
      </c>
      <c r="G10" s="62">
        <f>1232-599+141</f>
        <v>774</v>
      </c>
      <c r="H10" s="62">
        <v>-1421</v>
      </c>
      <c r="I10" s="53"/>
      <c r="J10" s="62">
        <f t="shared" si="0"/>
        <v>2484</v>
      </c>
      <c r="K10" s="62">
        <f t="shared" si="0"/>
        <v>2260</v>
      </c>
      <c r="L10" s="53"/>
      <c r="M10" s="53"/>
    </row>
    <row r="11" spans="1:13" s="21" customFormat="1">
      <c r="B11" s="32" t="s">
        <v>61</v>
      </c>
      <c r="C11" s="62">
        <v>281</v>
      </c>
      <c r="D11" s="62">
        <v>1912</v>
      </c>
      <c r="E11" s="62">
        <v>539</v>
      </c>
      <c r="F11" s="62">
        <v>1796</v>
      </c>
      <c r="G11" s="62">
        <v>710</v>
      </c>
      <c r="H11" s="62">
        <v>8952</v>
      </c>
      <c r="I11" s="53"/>
      <c r="J11" s="62">
        <f t="shared" si="0"/>
        <v>1530</v>
      </c>
      <c r="K11" s="62">
        <f t="shared" si="0"/>
        <v>12660</v>
      </c>
      <c r="L11" s="53"/>
      <c r="M11" s="53"/>
    </row>
    <row r="12" spans="1:13" s="21" customFormat="1">
      <c r="B12" s="32" t="s">
        <v>62</v>
      </c>
      <c r="C12" s="62">
        <v>-4735</v>
      </c>
      <c r="D12" s="62">
        <v>-6747</v>
      </c>
      <c r="E12" s="62">
        <v>-4861</v>
      </c>
      <c r="F12" s="62">
        <v>-8749</v>
      </c>
      <c r="G12" s="62">
        <v>-5250</v>
      </c>
      <c r="H12" s="62">
        <v>-9184</v>
      </c>
      <c r="I12" s="53"/>
      <c r="J12" s="62">
        <f t="shared" si="0"/>
        <v>-14846</v>
      </c>
      <c r="K12" s="62">
        <f t="shared" si="0"/>
        <v>-24680</v>
      </c>
      <c r="L12" s="53"/>
      <c r="M12" s="53"/>
    </row>
    <row r="13" spans="1:13" s="21" customFormat="1">
      <c r="B13" s="32" t="s">
        <v>63</v>
      </c>
      <c r="C13" s="62">
        <v>303</v>
      </c>
      <c r="D13" s="62">
        <v>1010</v>
      </c>
      <c r="E13" s="62">
        <v>580</v>
      </c>
      <c r="F13" s="62">
        <v>800</v>
      </c>
      <c r="G13" s="62">
        <v>319</v>
      </c>
      <c r="H13" s="62">
        <v>560</v>
      </c>
      <c r="I13" s="52"/>
      <c r="J13" s="62">
        <f t="shared" si="0"/>
        <v>1202</v>
      </c>
      <c r="K13" s="62">
        <f t="shared" si="0"/>
        <v>2370</v>
      </c>
      <c r="L13" s="52"/>
      <c r="M13" s="52"/>
    </row>
    <row r="14" spans="1:13" s="21" customFormat="1">
      <c r="B14" s="32" t="s">
        <v>64</v>
      </c>
      <c r="C14" s="62">
        <v>341</v>
      </c>
      <c r="D14" s="62">
        <v>-581</v>
      </c>
      <c r="E14" s="62">
        <v>1204</v>
      </c>
      <c r="F14" s="62">
        <v>-941</v>
      </c>
      <c r="G14" s="62">
        <v>-618</v>
      </c>
      <c r="H14" s="62">
        <v>1175</v>
      </c>
      <c r="I14" s="53"/>
      <c r="J14" s="62">
        <f t="shared" si="0"/>
        <v>927</v>
      </c>
      <c r="K14" s="62">
        <f t="shared" si="0"/>
        <v>-347</v>
      </c>
      <c r="L14" s="53"/>
      <c r="M14" s="53"/>
    </row>
    <row r="15" spans="1:13" s="21" customFormat="1">
      <c r="B15" s="32" t="s">
        <v>65</v>
      </c>
      <c r="C15" s="62">
        <v>88</v>
      </c>
      <c r="D15" s="62">
        <v>-28</v>
      </c>
      <c r="E15" s="62">
        <v>155</v>
      </c>
      <c r="F15" s="62">
        <v>325</v>
      </c>
      <c r="G15" s="62">
        <v>140</v>
      </c>
      <c r="H15" s="62">
        <v>6</v>
      </c>
      <c r="I15" s="53"/>
      <c r="J15" s="62">
        <f t="shared" si="0"/>
        <v>383</v>
      </c>
      <c r="K15" s="62">
        <f t="shared" si="0"/>
        <v>303</v>
      </c>
      <c r="L15" s="53"/>
      <c r="M15" s="53"/>
    </row>
    <row r="16" spans="1:13" s="21" customFormat="1">
      <c r="B16" s="34" t="s">
        <v>66</v>
      </c>
      <c r="C16" s="60">
        <v>12422</v>
      </c>
      <c r="D16" s="60">
        <v>15968</v>
      </c>
      <c r="E16" s="60">
        <v>12485</v>
      </c>
      <c r="F16" s="60">
        <v>10329</v>
      </c>
      <c r="G16" s="60">
        <f>+SUM(G9:G15)</f>
        <v>15271</v>
      </c>
      <c r="H16" s="60">
        <v>15846</v>
      </c>
      <c r="I16" s="52"/>
      <c r="J16" s="60">
        <f t="shared" si="0"/>
        <v>40178</v>
      </c>
      <c r="K16" s="60">
        <f t="shared" si="0"/>
        <v>42143</v>
      </c>
      <c r="L16" s="52"/>
      <c r="M16" s="52"/>
    </row>
    <row r="17" spans="2:13" s="21" customFormat="1">
      <c r="B17" s="32" t="s">
        <v>95</v>
      </c>
      <c r="C17" s="62">
        <v>-6000</v>
      </c>
      <c r="D17" s="62">
        <v>-5658</v>
      </c>
      <c r="E17" s="62">
        <v>-5715</v>
      </c>
      <c r="F17" s="62">
        <v>-2663</v>
      </c>
      <c r="G17" s="62">
        <v>-6714</v>
      </c>
      <c r="H17" s="62">
        <v>-23850</v>
      </c>
      <c r="I17" s="52"/>
      <c r="J17" s="62">
        <f t="shared" si="0"/>
        <v>-18429</v>
      </c>
      <c r="K17" s="62">
        <f t="shared" si="0"/>
        <v>-32171</v>
      </c>
      <c r="L17" s="52"/>
      <c r="M17" s="52"/>
    </row>
    <row r="18" spans="2:13" s="21" customFormat="1">
      <c r="B18" s="32" t="s">
        <v>96</v>
      </c>
      <c r="C18" s="60">
        <v>6422</v>
      </c>
      <c r="D18" s="60">
        <v>10310</v>
      </c>
      <c r="E18" s="60">
        <v>6770</v>
      </c>
      <c r="F18" s="60">
        <v>7666</v>
      </c>
      <c r="G18" s="60">
        <f>+G16+G17</f>
        <v>8557</v>
      </c>
      <c r="H18" s="60">
        <v>-8004</v>
      </c>
      <c r="I18" s="50"/>
      <c r="J18" s="60">
        <f t="shared" si="0"/>
        <v>21749</v>
      </c>
      <c r="K18" s="60">
        <f t="shared" si="0"/>
        <v>9972</v>
      </c>
      <c r="L18" s="50"/>
      <c r="M18" s="50"/>
    </row>
    <row r="19" spans="2:13" ht="18.95" customHeight="1">
      <c r="B19" s="32" t="s">
        <v>97</v>
      </c>
      <c r="C19" s="60">
        <v>20099</v>
      </c>
      <c r="D19" s="60">
        <v>10132</v>
      </c>
      <c r="E19" s="60">
        <v>16009</v>
      </c>
      <c r="F19" s="60">
        <v>9820</v>
      </c>
      <c r="G19" s="60">
        <v>-16206</v>
      </c>
      <c r="H19" s="60">
        <v>462510</v>
      </c>
      <c r="J19" s="60">
        <f t="shared" si="0"/>
        <v>19902</v>
      </c>
      <c r="K19" s="60">
        <f t="shared" si="0"/>
        <v>482462</v>
      </c>
    </row>
    <row r="20" spans="2:13">
      <c r="B20" s="23" t="s">
        <v>67</v>
      </c>
      <c r="C20" s="59">
        <v>26521</v>
      </c>
      <c r="D20" s="59">
        <v>20442</v>
      </c>
      <c r="E20" s="59">
        <v>22779</v>
      </c>
      <c r="F20" s="59">
        <v>17486</v>
      </c>
      <c r="G20" s="59">
        <f>+G18+G19</f>
        <v>-7649</v>
      </c>
      <c r="H20" s="59">
        <v>454506</v>
      </c>
      <c r="J20" s="59">
        <f t="shared" si="0"/>
        <v>41651</v>
      </c>
      <c r="K20" s="59">
        <f t="shared" si="0"/>
        <v>492434</v>
      </c>
    </row>
    <row r="21" spans="2:13">
      <c r="B21" s="24" t="s">
        <v>11</v>
      </c>
      <c r="C21" s="59">
        <v>23434</v>
      </c>
      <c r="D21" s="59">
        <v>17644</v>
      </c>
      <c r="E21" s="59">
        <v>20029</v>
      </c>
      <c r="F21" s="59">
        <v>15890</v>
      </c>
      <c r="G21" s="59">
        <v>-10946</v>
      </c>
      <c r="H21" s="59">
        <v>452915</v>
      </c>
      <c r="J21" s="59">
        <f t="shared" si="0"/>
        <v>32517</v>
      </c>
      <c r="K21" s="59">
        <f t="shared" si="0"/>
        <v>486449</v>
      </c>
    </row>
    <row r="22" spans="2:13">
      <c r="B22" s="32" t="s">
        <v>12</v>
      </c>
      <c r="C22" s="60">
        <v>3087</v>
      </c>
      <c r="D22" s="60">
        <v>2798</v>
      </c>
      <c r="E22" s="60">
        <v>2750</v>
      </c>
      <c r="F22" s="60">
        <v>1596</v>
      </c>
      <c r="G22" s="60">
        <v>3297</v>
      </c>
      <c r="H22" s="60">
        <v>1591</v>
      </c>
      <c r="J22" s="60">
        <f t="shared" si="0"/>
        <v>9134</v>
      </c>
      <c r="K22" s="60">
        <f t="shared" si="0"/>
        <v>5985</v>
      </c>
    </row>
    <row r="23" spans="2:13">
      <c r="B23" s="32"/>
      <c r="C23" s="63"/>
      <c r="D23" s="63"/>
      <c r="E23" s="63"/>
      <c r="F23" s="63"/>
      <c r="G23" s="63"/>
      <c r="H23" s="63"/>
      <c r="J23" s="63"/>
      <c r="K23" s="63"/>
    </row>
    <row r="24" spans="2:13">
      <c r="C24" s="56"/>
    </row>
    <row r="25" spans="2:13">
      <c r="B25" s="2" t="s">
        <v>68</v>
      </c>
      <c r="C25" s="56"/>
    </row>
    <row r="26" spans="2:13">
      <c r="B26" s="32" t="s">
        <v>69</v>
      </c>
      <c r="C26" s="60">
        <v>19809</v>
      </c>
      <c r="D26" s="60">
        <v>21453</v>
      </c>
      <c r="E26" s="60">
        <v>20292</v>
      </c>
      <c r="F26" s="60">
        <v>23904</v>
      </c>
      <c r="G26" s="60">
        <v>20453</v>
      </c>
      <c r="H26" s="60">
        <v>25279</v>
      </c>
      <c r="J26" s="60">
        <v>60554</v>
      </c>
      <c r="K26" s="60">
        <v>70636</v>
      </c>
    </row>
    <row r="27" spans="2:13">
      <c r="B27" s="23" t="s">
        <v>7</v>
      </c>
      <c r="C27" s="59">
        <f>+C26+C9</f>
        <v>35085</v>
      </c>
      <c r="D27" s="59">
        <f>+D26+D9</f>
        <v>40296</v>
      </c>
      <c r="E27" s="59">
        <v>34318</v>
      </c>
      <c r="F27" s="59">
        <v>38880</v>
      </c>
      <c r="G27" s="59">
        <f>+G26+G9</f>
        <v>39649</v>
      </c>
      <c r="H27" s="59">
        <f>+H26+H9</f>
        <v>41037</v>
      </c>
      <c r="J27" s="59">
        <f>+J26+J9</f>
        <v>109052</v>
      </c>
      <c r="K27" s="59">
        <f>+K26+K9</f>
        <v>120213</v>
      </c>
    </row>
    <row r="28" spans="2:13">
      <c r="B28" s="39" t="s">
        <v>70</v>
      </c>
      <c r="C28" s="64">
        <f t="shared" ref="C28:F28" si="1">+C27/C5</f>
        <v>0.32772873756480314</v>
      </c>
      <c r="D28" s="64">
        <f t="shared" si="1"/>
        <v>0.31760644418872269</v>
      </c>
      <c r="E28" s="64">
        <f t="shared" si="1"/>
        <v>0.3052388152628302</v>
      </c>
      <c r="F28" s="64">
        <f t="shared" si="1"/>
        <v>0.29747285789703215</v>
      </c>
      <c r="G28" s="64">
        <f>+G27/G5</f>
        <v>0.33609107322986159</v>
      </c>
      <c r="H28" s="64">
        <f>+H27/H5</f>
        <v>0.29723387149344865</v>
      </c>
      <c r="J28" s="64">
        <f>+J27/J5</f>
        <v>0.32315916741738182</v>
      </c>
      <c r="K28" s="64">
        <f>+K27/K5</f>
        <v>0.30384593997543208</v>
      </c>
    </row>
    <row r="30" spans="2:13" ht="53.25" customHeight="1">
      <c r="B30" s="79" t="s">
        <v>100</v>
      </c>
      <c r="C30" s="79"/>
      <c r="D30" s="79"/>
      <c r="E30" s="79"/>
      <c r="F30" s="79"/>
      <c r="G30" s="79"/>
      <c r="H30" s="79"/>
      <c r="I30" s="80"/>
      <c r="J30" s="80"/>
      <c r="K30" s="45"/>
    </row>
  </sheetData>
  <mergeCells count="1">
    <mergeCell ref="B30:H30"/>
  </mergeCells>
  <phoneticPr fontId="267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1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57.85546875" style="1" customWidth="1"/>
  </cols>
  <sheetData>
    <row r="2" spans="1:7">
      <c r="B2" s="18" t="s">
        <v>0</v>
      </c>
    </row>
    <row r="4" spans="1:7" ht="20.25" customHeight="1">
      <c r="A4" s="22"/>
      <c r="B4" s="25" t="s">
        <v>36</v>
      </c>
      <c r="C4" s="48">
        <v>44926</v>
      </c>
      <c r="D4" s="48">
        <v>45016</v>
      </c>
      <c r="E4" s="48">
        <v>45107</v>
      </c>
      <c r="F4" s="48">
        <v>45199</v>
      </c>
    </row>
    <row r="5" spans="1:7" s="26" customFormat="1" ht="6" customHeight="1">
      <c r="B5" s="27"/>
    </row>
    <row r="6" spans="1:7" s="21" customFormat="1" ht="15" customHeight="1">
      <c r="B6" s="28" t="s">
        <v>37</v>
      </c>
      <c r="C6" s="40">
        <v>141963</v>
      </c>
      <c r="D6" s="40">
        <v>294331</v>
      </c>
      <c r="E6" s="40">
        <v>130139</v>
      </c>
      <c r="F6" s="40">
        <v>906624</v>
      </c>
    </row>
    <row r="7" spans="1:7" s="21" customFormat="1" ht="15" customHeight="1">
      <c r="B7" s="28" t="s">
        <v>38</v>
      </c>
      <c r="C7" s="40">
        <v>170955</v>
      </c>
      <c r="D7" s="40">
        <v>190929</v>
      </c>
      <c r="E7" s="40">
        <v>190014</v>
      </c>
      <c r="F7" s="40">
        <v>171959</v>
      </c>
    </row>
    <row r="8" spans="1:7" ht="35.25" customHeight="1">
      <c r="B8" s="54" t="s">
        <v>89</v>
      </c>
      <c r="C8" s="40">
        <v>648231</v>
      </c>
      <c r="D8" s="40">
        <v>651866</v>
      </c>
      <c r="E8" s="40">
        <v>657027</v>
      </c>
      <c r="F8" s="40">
        <v>10481</v>
      </c>
      <c r="G8" s="21"/>
    </row>
    <row r="9" spans="1:7" s="21" customFormat="1" ht="15" customHeight="1">
      <c r="B9" s="29" t="s">
        <v>39</v>
      </c>
      <c r="C9" s="30">
        <v>961149</v>
      </c>
      <c r="D9" s="30">
        <v>1137126</v>
      </c>
      <c r="E9" s="30">
        <v>977180</v>
      </c>
      <c r="F9" s="30">
        <v>1089064</v>
      </c>
    </row>
    <row r="10" spans="1:7" s="21" customFormat="1" ht="15" customHeight="1">
      <c r="B10" s="28" t="s">
        <v>40</v>
      </c>
      <c r="C10" s="31">
        <v>675351</v>
      </c>
      <c r="D10" s="31">
        <v>667731</v>
      </c>
      <c r="E10" s="31">
        <v>848447</v>
      </c>
      <c r="F10" s="31">
        <v>859409</v>
      </c>
    </row>
    <row r="11" spans="1:7" ht="15" customHeight="1">
      <c r="B11" s="28" t="s">
        <v>41</v>
      </c>
      <c r="C11" s="31">
        <v>253564</v>
      </c>
      <c r="D11" s="31">
        <v>266668</v>
      </c>
      <c r="E11" s="31">
        <v>265993</v>
      </c>
      <c r="F11" s="31">
        <v>261637</v>
      </c>
    </row>
    <row r="12" spans="1:7" ht="15" customHeight="1">
      <c r="B12" s="29" t="s">
        <v>42</v>
      </c>
      <c r="C12" s="30">
        <v>928915</v>
      </c>
      <c r="D12" s="30">
        <v>934399</v>
      </c>
      <c r="E12" s="30">
        <v>1114440</v>
      </c>
      <c r="F12" s="30">
        <v>1121046</v>
      </c>
    </row>
    <row r="13" spans="1:7" ht="15" customHeight="1">
      <c r="B13" s="29" t="s">
        <v>43</v>
      </c>
      <c r="C13" s="30">
        <v>1890064</v>
      </c>
      <c r="D13" s="30">
        <v>2071525</v>
      </c>
      <c r="E13" s="30">
        <v>2091620</v>
      </c>
      <c r="F13" s="30">
        <v>2210110</v>
      </c>
    </row>
    <row r="14" spans="1:7" s="21" customFormat="1" ht="15" customHeight="1">
      <c r="B14" s="32"/>
      <c r="C14" s="40"/>
      <c r="D14" s="40"/>
      <c r="E14" s="40"/>
      <c r="F14" s="40"/>
    </row>
    <row r="15" spans="1:7" s="21" customFormat="1" ht="15" customHeight="1">
      <c r="B15" s="28" t="s">
        <v>44</v>
      </c>
      <c r="C15" s="40">
        <v>83215</v>
      </c>
      <c r="D15" s="40">
        <v>243531</v>
      </c>
      <c r="E15" s="40">
        <v>244651</v>
      </c>
      <c r="F15" s="40">
        <v>136766</v>
      </c>
    </row>
    <row r="16" spans="1:7" s="21" customFormat="1" ht="15" customHeight="1">
      <c r="B16" s="32" t="s">
        <v>45</v>
      </c>
      <c r="C16" s="40">
        <v>93</v>
      </c>
      <c r="D16" s="40">
        <v>101</v>
      </c>
      <c r="E16" s="40">
        <v>83</v>
      </c>
      <c r="F16" s="40">
        <v>94</v>
      </c>
    </row>
    <row r="17" spans="2:7" ht="15" customHeight="1">
      <c r="B17" s="28" t="s">
        <v>46</v>
      </c>
      <c r="C17" s="31">
        <v>91794</v>
      </c>
      <c r="D17" s="31">
        <v>96284</v>
      </c>
      <c r="E17" s="31">
        <v>354769</v>
      </c>
      <c r="F17" s="31">
        <v>367448</v>
      </c>
    </row>
    <row r="18" spans="2:7" ht="35.25" customHeight="1">
      <c r="B18" s="54" t="s">
        <v>90</v>
      </c>
      <c r="C18" s="40">
        <v>273066</v>
      </c>
      <c r="D18" s="40">
        <v>274056</v>
      </c>
      <c r="E18" s="40">
        <v>266551</v>
      </c>
      <c r="F18" s="40">
        <v>0</v>
      </c>
      <c r="G18" s="21"/>
    </row>
    <row r="19" spans="2:7" s="21" customFormat="1" ht="15" customHeight="1">
      <c r="B19" s="29" t="s">
        <v>47</v>
      </c>
      <c r="C19" s="30">
        <v>448168</v>
      </c>
      <c r="D19" s="30">
        <v>613972</v>
      </c>
      <c r="E19" s="30">
        <v>599503</v>
      </c>
      <c r="F19" s="30">
        <v>504308</v>
      </c>
    </row>
    <row r="20" spans="2:7" s="21" customFormat="1" ht="15" customHeight="1">
      <c r="B20" s="28" t="s">
        <v>48</v>
      </c>
      <c r="C20" s="40">
        <v>465854</v>
      </c>
      <c r="D20" s="40">
        <v>477343</v>
      </c>
      <c r="E20" s="40">
        <v>527750</v>
      </c>
      <c r="F20" s="40">
        <v>407626</v>
      </c>
    </row>
    <row r="21" spans="2:7" s="21" customFormat="1" ht="15" customHeight="1">
      <c r="B21" s="32" t="s">
        <v>45</v>
      </c>
      <c r="C21" s="40">
        <v>0</v>
      </c>
      <c r="D21" s="40">
        <v>0</v>
      </c>
      <c r="E21" s="40">
        <v>0</v>
      </c>
      <c r="F21" s="40">
        <v>0</v>
      </c>
    </row>
    <row r="22" spans="2:7" ht="15" customHeight="1">
      <c r="B22" s="28" t="s">
        <v>49</v>
      </c>
      <c r="C22" s="31">
        <v>99676</v>
      </c>
      <c r="D22" s="31">
        <v>98118</v>
      </c>
      <c r="E22" s="31">
        <v>99030</v>
      </c>
      <c r="F22" s="31">
        <v>123015</v>
      </c>
    </row>
    <row r="23" spans="2:7">
      <c r="B23" s="29" t="s">
        <v>50</v>
      </c>
      <c r="C23" s="30">
        <v>565530</v>
      </c>
      <c r="D23" s="30">
        <v>575461</v>
      </c>
      <c r="E23" s="30">
        <v>626780</v>
      </c>
      <c r="F23" s="30">
        <v>530641</v>
      </c>
    </row>
    <row r="24" spans="2:7" s="21" customFormat="1" ht="20.100000000000001" customHeight="1">
      <c r="B24" s="29" t="s">
        <v>51</v>
      </c>
      <c r="C24" s="30">
        <v>1013698</v>
      </c>
      <c r="D24" s="30">
        <v>1189433</v>
      </c>
      <c r="E24" s="30">
        <v>1226283</v>
      </c>
      <c r="F24" s="30">
        <v>1034949</v>
      </c>
    </row>
    <row r="25" spans="2:7" s="21" customFormat="1" ht="20.100000000000001" customHeight="1">
      <c r="B25" s="34"/>
      <c r="C25" s="40"/>
      <c r="D25" s="40"/>
      <c r="E25" s="40"/>
      <c r="F25" s="40"/>
    </row>
    <row r="26" spans="2:7">
      <c r="B26" s="28" t="s">
        <v>52</v>
      </c>
      <c r="C26" s="31">
        <v>822381</v>
      </c>
      <c r="D26" s="31">
        <v>834493</v>
      </c>
      <c r="E26" s="31">
        <v>816115</v>
      </c>
      <c r="F26" s="31">
        <v>1154615</v>
      </c>
    </row>
    <row r="27" spans="2:7">
      <c r="B27" s="28" t="s">
        <v>53</v>
      </c>
      <c r="C27" s="31">
        <v>53985</v>
      </c>
      <c r="D27" s="31">
        <v>47599</v>
      </c>
      <c r="E27" s="31">
        <v>49222</v>
      </c>
      <c r="F27" s="31">
        <v>20546</v>
      </c>
    </row>
    <row r="28" spans="2:7">
      <c r="B28" s="29" t="s">
        <v>54</v>
      </c>
      <c r="C28" s="30">
        <v>876366</v>
      </c>
      <c r="D28" s="30">
        <v>882092</v>
      </c>
      <c r="E28" s="30">
        <v>865337</v>
      </c>
      <c r="F28" s="30">
        <v>1175161</v>
      </c>
    </row>
    <row r="29" spans="2:7">
      <c r="B29" s="29" t="s">
        <v>55</v>
      </c>
      <c r="C29" s="30">
        <v>1890064</v>
      </c>
      <c r="D29" s="30">
        <v>2071525</v>
      </c>
      <c r="E29" s="30">
        <v>2091620</v>
      </c>
      <c r="F29" s="30">
        <v>2210110</v>
      </c>
    </row>
    <row r="31" spans="2:7">
      <c r="B31" s="1" t="s">
        <v>91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9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11" ht="15.75" thickBot="1">
      <c r="B1" s="18" t="s">
        <v>0</v>
      </c>
      <c r="C1" s="65"/>
      <c r="D1" s="65"/>
      <c r="E1" s="65"/>
      <c r="F1" s="65"/>
      <c r="G1" s="65"/>
      <c r="H1" s="65"/>
      <c r="J1" s="65"/>
      <c r="K1" s="65"/>
    </row>
    <row r="2" spans="2:11" ht="18.75" customHeight="1" thickBot="1">
      <c r="B2" s="66"/>
      <c r="C2" s="67" t="s">
        <v>93</v>
      </c>
      <c r="D2" s="67" t="s">
        <v>94</v>
      </c>
      <c r="E2" s="67" t="s">
        <v>98</v>
      </c>
      <c r="F2" s="67" t="s">
        <v>99</v>
      </c>
      <c r="G2" s="67" t="s">
        <v>101</v>
      </c>
      <c r="H2" s="67" t="s">
        <v>102</v>
      </c>
      <c r="J2" s="67" t="s">
        <v>103</v>
      </c>
      <c r="K2" s="67" t="s">
        <v>104</v>
      </c>
    </row>
    <row r="3" spans="2:11">
      <c r="B3" s="1" t="s">
        <v>71</v>
      </c>
      <c r="C3" s="68">
        <v>32571</v>
      </c>
      <c r="D3" s="68">
        <v>36543</v>
      </c>
      <c r="E3" s="68">
        <v>32622.999999999996</v>
      </c>
      <c r="F3" s="68">
        <v>37470</v>
      </c>
      <c r="G3" s="68">
        <v>34475</v>
      </c>
      <c r="H3" s="68">
        <v>38996</v>
      </c>
      <c r="J3" s="68">
        <f>+G3+E3+C3</f>
        <v>99669</v>
      </c>
      <c r="K3" s="68">
        <f t="shared" ref="K3" si="0">+H3+F3+D3</f>
        <v>113009</v>
      </c>
    </row>
    <row r="4" spans="2:11">
      <c r="B4" s="1" t="s">
        <v>108</v>
      </c>
      <c r="C4" s="68">
        <v>2078</v>
      </c>
      <c r="D4" s="68">
        <v>2216</v>
      </c>
      <c r="E4" s="68">
        <v>2071</v>
      </c>
      <c r="F4" s="68">
        <v>2289</v>
      </c>
      <c r="G4" s="68">
        <v>2292</v>
      </c>
      <c r="H4" s="68">
        <v>2453.5299999999997</v>
      </c>
      <c r="J4" s="68">
        <f>+G4+E4+C4</f>
        <v>6441</v>
      </c>
      <c r="K4" s="68">
        <f t="shared" ref="K4" si="1">+H4+F4+D4</f>
        <v>6958.53</v>
      </c>
    </row>
    <row r="5" spans="2:11" ht="18.75" customHeight="1">
      <c r="C5" s="69"/>
      <c r="D5" s="68"/>
      <c r="E5" s="69"/>
      <c r="F5" s="69"/>
      <c r="G5" s="69"/>
      <c r="H5" s="69"/>
      <c r="J5" s="69"/>
      <c r="K5" s="68"/>
    </row>
    <row r="6" spans="2:11">
      <c r="B6" s="35" t="s">
        <v>111</v>
      </c>
      <c r="C6" s="63"/>
      <c r="D6" s="63"/>
      <c r="E6" s="63"/>
      <c r="F6" s="63"/>
      <c r="G6" s="63"/>
      <c r="H6" s="63"/>
      <c r="J6" s="63"/>
      <c r="K6" s="63"/>
    </row>
    <row r="7" spans="2:11">
      <c r="B7" s="36" t="s">
        <v>2</v>
      </c>
      <c r="C7" s="70">
        <v>87337</v>
      </c>
      <c r="D7" s="70">
        <v>107256</v>
      </c>
      <c r="E7" s="70">
        <v>94051</v>
      </c>
      <c r="F7" s="70">
        <v>111674</v>
      </c>
      <c r="G7" s="70">
        <v>103045</v>
      </c>
      <c r="H7" s="70">
        <v>120025</v>
      </c>
      <c r="J7" s="70">
        <f>+G7+E7+C7</f>
        <v>284433</v>
      </c>
      <c r="K7" s="70">
        <f t="shared" ref="K7:K17" si="2">+H7+F7+D7</f>
        <v>338955</v>
      </c>
    </row>
    <row r="8" spans="2:11">
      <c r="B8" s="1" t="s">
        <v>3</v>
      </c>
      <c r="C8" s="71">
        <v>59455</v>
      </c>
      <c r="D8" s="71">
        <v>74020</v>
      </c>
      <c r="E8" s="71">
        <v>68828</v>
      </c>
      <c r="F8" s="71">
        <v>78542</v>
      </c>
      <c r="G8" s="71">
        <v>70810</v>
      </c>
      <c r="H8" s="71">
        <v>82104</v>
      </c>
      <c r="J8" s="71">
        <f t="shared" ref="J8:J17" si="3">+G8+E8+C8</f>
        <v>199093</v>
      </c>
      <c r="K8" s="71">
        <f t="shared" si="2"/>
        <v>234666</v>
      </c>
    </row>
    <row r="9" spans="2:11">
      <c r="B9" s="2" t="s">
        <v>4</v>
      </c>
      <c r="C9" s="72">
        <f>+C7-C8</f>
        <v>27882</v>
      </c>
      <c r="D9" s="72">
        <f>+D7-D8</f>
        <v>33236</v>
      </c>
      <c r="E9" s="72">
        <f t="shared" ref="E9:F9" si="4">+E7-E8</f>
        <v>25223</v>
      </c>
      <c r="F9" s="72">
        <f t="shared" si="4"/>
        <v>33132</v>
      </c>
      <c r="G9" s="72">
        <f>+G7-G8</f>
        <v>32235</v>
      </c>
      <c r="H9" s="72">
        <f>+H7-H8</f>
        <v>37921</v>
      </c>
      <c r="J9" s="72">
        <f t="shared" si="3"/>
        <v>85340</v>
      </c>
      <c r="K9" s="72">
        <f t="shared" si="2"/>
        <v>104289</v>
      </c>
    </row>
    <row r="10" spans="2:11">
      <c r="B10" s="1" t="s">
        <v>5</v>
      </c>
      <c r="C10" s="71">
        <v>13974</v>
      </c>
      <c r="D10" s="71">
        <v>13146</v>
      </c>
      <c r="E10" s="71">
        <v>10685</v>
      </c>
      <c r="F10" s="71">
        <v>14411</v>
      </c>
      <c r="G10" s="71">
        <v>12456</v>
      </c>
      <c r="H10" s="71">
        <v>14380</v>
      </c>
      <c r="J10" s="71">
        <f t="shared" si="3"/>
        <v>37115</v>
      </c>
      <c r="K10" s="71">
        <f t="shared" si="2"/>
        <v>41937</v>
      </c>
    </row>
    <row r="11" spans="2:11">
      <c r="B11" s="36" t="s">
        <v>6</v>
      </c>
      <c r="C11" s="73">
        <f>+C9-C10</f>
        <v>13908</v>
      </c>
      <c r="D11" s="73">
        <f>+D9-D10</f>
        <v>20090</v>
      </c>
      <c r="E11" s="73">
        <f t="shared" ref="E11:F11" si="5">+E9-E10</f>
        <v>14538</v>
      </c>
      <c r="F11" s="73">
        <f t="shared" si="5"/>
        <v>18721</v>
      </c>
      <c r="G11" s="73">
        <f>+G9-G10</f>
        <v>19779</v>
      </c>
      <c r="H11" s="73">
        <f>+H9-H10</f>
        <v>23541</v>
      </c>
      <c r="J11" s="73">
        <f t="shared" si="3"/>
        <v>48225</v>
      </c>
      <c r="K11" s="73">
        <f t="shared" si="2"/>
        <v>62352</v>
      </c>
    </row>
    <row r="12" spans="2:11">
      <c r="B12" s="2" t="s">
        <v>7</v>
      </c>
      <c r="C12" s="74">
        <f>+C11+C13</f>
        <v>30351</v>
      </c>
      <c r="D12" s="74">
        <f>+D11+D13</f>
        <v>38061</v>
      </c>
      <c r="E12" s="74">
        <f t="shared" ref="E12:F12" si="6">+E11+E13</f>
        <v>31460</v>
      </c>
      <c r="F12" s="74">
        <f t="shared" si="6"/>
        <v>38899</v>
      </c>
      <c r="G12" s="74">
        <v>36927</v>
      </c>
      <c r="H12" s="74">
        <v>45102</v>
      </c>
      <c r="J12" s="74">
        <f t="shared" si="3"/>
        <v>98738</v>
      </c>
      <c r="K12" s="74">
        <f t="shared" si="2"/>
        <v>122062</v>
      </c>
    </row>
    <row r="13" spans="2:11">
      <c r="B13" s="1" t="s">
        <v>8</v>
      </c>
      <c r="C13" s="75">
        <v>16443</v>
      </c>
      <c r="D13" s="75">
        <v>17971</v>
      </c>
      <c r="E13" s="74">
        <v>16922</v>
      </c>
      <c r="F13" s="74">
        <v>20178</v>
      </c>
      <c r="G13" s="74">
        <v>17148</v>
      </c>
      <c r="H13" s="74">
        <v>21561</v>
      </c>
      <c r="J13" s="75">
        <f t="shared" si="3"/>
        <v>50513</v>
      </c>
      <c r="K13" s="75">
        <f t="shared" si="2"/>
        <v>59710</v>
      </c>
    </row>
    <row r="14" spans="2:11">
      <c r="B14" s="1" t="s">
        <v>9</v>
      </c>
      <c r="C14" s="76">
        <f>+C12/C7</f>
        <v>0.34751594398708452</v>
      </c>
      <c r="D14" s="76">
        <f>+D12/D7</f>
        <v>0.35486126650257327</v>
      </c>
      <c r="E14" s="76">
        <f t="shared" ref="E14:K14" si="7">+E12/E7</f>
        <v>0.33449936736451502</v>
      </c>
      <c r="F14" s="76">
        <f t="shared" si="7"/>
        <v>0.3483263785661837</v>
      </c>
      <c r="G14" s="76">
        <f t="shared" si="7"/>
        <v>0.3583579989325052</v>
      </c>
      <c r="H14" s="76">
        <f t="shared" si="7"/>
        <v>0.37577171422620287</v>
      </c>
      <c r="J14" s="76">
        <f t="shared" si="7"/>
        <v>0.34713974820080651</v>
      </c>
      <c r="K14" s="76">
        <f t="shared" si="7"/>
        <v>0.3601126993258692</v>
      </c>
    </row>
    <row r="15" spans="2:11">
      <c r="B15" s="43" t="s">
        <v>10</v>
      </c>
      <c r="C15" s="71">
        <v>290</v>
      </c>
      <c r="D15" s="71">
        <v>1005</v>
      </c>
      <c r="E15" s="71">
        <v>592</v>
      </c>
      <c r="F15" s="71">
        <v>806</v>
      </c>
      <c r="G15" s="71">
        <v>320</v>
      </c>
      <c r="H15" s="71">
        <v>564</v>
      </c>
      <c r="J15" s="71">
        <f t="shared" si="3"/>
        <v>1202</v>
      </c>
      <c r="K15" s="71">
        <f t="shared" si="2"/>
        <v>2375</v>
      </c>
    </row>
    <row r="16" spans="2:11">
      <c r="B16" s="44" t="s">
        <v>11</v>
      </c>
      <c r="C16" s="73">
        <v>6854</v>
      </c>
      <c r="D16" s="73">
        <v>11992</v>
      </c>
      <c r="E16" s="73">
        <v>6293</v>
      </c>
      <c r="F16" s="73">
        <v>9920</v>
      </c>
      <c r="G16" s="73">
        <v>9989</v>
      </c>
      <c r="H16" s="73">
        <v>12221</v>
      </c>
      <c r="J16" s="73">
        <f t="shared" si="3"/>
        <v>23136</v>
      </c>
      <c r="K16" s="73">
        <f t="shared" si="2"/>
        <v>34133</v>
      </c>
    </row>
    <row r="17" spans="2:11">
      <c r="B17" s="43" t="s">
        <v>12</v>
      </c>
      <c r="C17" s="71">
        <v>681</v>
      </c>
      <c r="D17" s="71">
        <v>764</v>
      </c>
      <c r="E17" s="71">
        <v>182</v>
      </c>
      <c r="F17" s="71">
        <v>833</v>
      </c>
      <c r="G17" s="71">
        <v>250</v>
      </c>
      <c r="H17" s="71">
        <v>590</v>
      </c>
      <c r="J17" s="71">
        <f t="shared" si="3"/>
        <v>1113</v>
      </c>
      <c r="K17" s="71">
        <f t="shared" si="2"/>
        <v>2187</v>
      </c>
    </row>
    <row r="18" spans="2:11">
      <c r="B18" s="37"/>
      <c r="C18" s="77"/>
      <c r="D18" s="77"/>
      <c r="E18" s="77"/>
      <c r="F18" s="77"/>
      <c r="G18" s="77"/>
      <c r="H18" s="77"/>
      <c r="J18" s="77"/>
      <c r="K18" s="77"/>
    </row>
    <row r="19" spans="2:11">
      <c r="B19" s="37"/>
      <c r="C19" s="37"/>
      <c r="D19" s="37"/>
      <c r="E19" s="37"/>
      <c r="F19" s="37"/>
      <c r="G19" s="37"/>
      <c r="H19" s="37"/>
      <c r="J19" s="37"/>
      <c r="K19" s="37"/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J14:K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K4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11" ht="15.75" thickBot="1">
      <c r="B1" s="18" t="s">
        <v>0</v>
      </c>
      <c r="C1" s="65"/>
      <c r="D1" s="65"/>
      <c r="E1" s="65"/>
      <c r="F1" s="65"/>
      <c r="G1" s="65"/>
      <c r="H1" s="65"/>
      <c r="J1" s="65"/>
      <c r="K1" s="65"/>
    </row>
    <row r="2" spans="2:11" ht="18.75" customHeight="1" thickBot="1">
      <c r="B2" s="66"/>
      <c r="C2" s="67" t="s">
        <v>93</v>
      </c>
      <c r="D2" s="67" t="s">
        <v>94</v>
      </c>
      <c r="E2" s="67" t="s">
        <v>98</v>
      </c>
      <c r="F2" s="67" t="s">
        <v>99</v>
      </c>
      <c r="G2" s="67" t="s">
        <v>101</v>
      </c>
      <c r="H2" s="67" t="s">
        <v>102</v>
      </c>
      <c r="J2" s="67" t="s">
        <v>103</v>
      </c>
      <c r="K2" s="67" t="s">
        <v>104</v>
      </c>
    </row>
    <row r="3" spans="2:11">
      <c r="B3" s="1" t="s">
        <v>109</v>
      </c>
      <c r="C3" s="68">
        <v>100850</v>
      </c>
      <c r="D3" s="68">
        <v>93142</v>
      </c>
      <c r="E3" s="68">
        <v>97018</v>
      </c>
      <c r="F3" s="68">
        <v>94695</v>
      </c>
      <c r="G3" s="68">
        <v>82280</v>
      </c>
      <c r="H3" s="68">
        <v>83181</v>
      </c>
      <c r="J3" s="68">
        <f>+G3+E3+C3</f>
        <v>280148</v>
      </c>
      <c r="K3" s="68">
        <f t="shared" ref="K3:K4" si="0">+H3+F3+D3</f>
        <v>271018</v>
      </c>
    </row>
    <row r="4" spans="2:11">
      <c r="B4" s="1" t="s">
        <v>110</v>
      </c>
      <c r="C4" s="68">
        <v>1687</v>
      </c>
      <c r="D4" s="68">
        <v>1794</v>
      </c>
      <c r="E4" s="68">
        <v>1896</v>
      </c>
      <c r="F4" s="68">
        <v>1783</v>
      </c>
      <c r="G4" s="68">
        <v>1503</v>
      </c>
      <c r="H4" s="68">
        <v>1773</v>
      </c>
      <c r="J4" s="68">
        <f>+G4+E4+C4</f>
        <v>5086</v>
      </c>
      <c r="K4" s="68">
        <f t="shared" si="0"/>
        <v>5350</v>
      </c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9"/>
  <sheetViews>
    <sheetView showGridLines="0" zoomScaleNormal="100" workbookViewId="0"/>
  </sheetViews>
  <sheetFormatPr baseColWidth="10" defaultColWidth="11.42578125" defaultRowHeight="15"/>
  <cols>
    <col min="1" max="1" width="5.7109375" customWidth="1"/>
    <col min="2" max="2" width="38.7109375" style="1" customWidth="1"/>
  </cols>
  <sheetData>
    <row r="2" spans="1:8">
      <c r="B2" s="18" t="s">
        <v>0</v>
      </c>
    </row>
    <row r="4" spans="1:8" ht="38.1" customHeight="1">
      <c r="A4" s="46"/>
      <c r="B4" s="25" t="s">
        <v>72</v>
      </c>
      <c r="C4" s="47">
        <v>45170</v>
      </c>
      <c r="D4" s="47">
        <v>44896</v>
      </c>
    </row>
    <row r="5" spans="1:8" s="26" customFormat="1">
      <c r="B5" s="27"/>
    </row>
    <row r="6" spans="1:8" s="26" customFormat="1">
      <c r="B6" s="38"/>
    </row>
    <row r="7" spans="1:8">
      <c r="B7" s="32" t="s">
        <v>73</v>
      </c>
      <c r="C7" s="33">
        <f>+Balance!F15+Balance!F20</f>
        <v>544392</v>
      </c>
      <c r="D7" s="33">
        <f>+Balance!C15+Balance!C20</f>
        <v>549069</v>
      </c>
      <c r="E7" s="33"/>
      <c r="F7" s="33"/>
      <c r="H7" s="33"/>
    </row>
    <row r="8" spans="1:8">
      <c r="B8" s="32" t="s">
        <v>45</v>
      </c>
      <c r="C8" s="33">
        <f>+Balance!F16</f>
        <v>94</v>
      </c>
      <c r="D8" s="33">
        <f>+Balance!C16</f>
        <v>93</v>
      </c>
      <c r="E8" s="33"/>
      <c r="F8" s="33"/>
      <c r="H8" s="33"/>
    </row>
    <row r="9" spans="1:8">
      <c r="B9" s="32" t="s">
        <v>74</v>
      </c>
      <c r="C9" s="33">
        <f>+Balance!F6</f>
        <v>906624</v>
      </c>
      <c r="D9" s="33">
        <f>+Balance!C6</f>
        <v>141963</v>
      </c>
      <c r="E9" s="33"/>
      <c r="F9" s="33"/>
      <c r="H9" s="33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4" ma:contentTypeDescription="Crear nuevo documento." ma:contentTypeScope="" ma:versionID="c1a7cb1968e035f3a9fa34828f91d595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48e6c9011695c822cda02cfbeb85f5b4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3.xml><?xml version="1.0" encoding="utf-8"?>
<ds:datastoreItem xmlns:ds="http://schemas.openxmlformats.org/officeDocument/2006/customXml" ds:itemID="{915EAF6C-4935-4CFD-A57E-2A47A6700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de carga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2023-11-09T14:39:07Z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CofWorkbookId">
    <vt:lpwstr>ba915cf1-ede1-4a51-8a7e-3c1d9522be6f</vt:lpwstr>
  </property>
  <property fmtid="{D5CDD505-2E9C-101B-9397-08002B2CF9AE}" pid="5" name="MediaServiceImageTags">
    <vt:lpwstr/>
  </property>
</Properties>
</file>