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4/"/>
    </mc:Choice>
  </mc:AlternateContent>
  <xr:revisionPtr revIDLastSave="725" documentId="8_{35E27D3E-7B97-44D2-B4E9-0E15DAF9CFFD}" xr6:coauthVersionLast="47" xr6:coauthVersionMax="47" xr10:uidLastSave="{7A20662B-D743-4913-B6F9-988B09DA655D}"/>
  <bookViews>
    <workbookView xWindow="-120" yWindow="-120" windowWidth="29040" windowHeight="15720" tabRatio="827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  <c r="D11" i="13"/>
  <c r="D13" i="13" s="1"/>
  <c r="C11" i="13"/>
  <c r="C13" i="13" s="1"/>
  <c r="C18" i="13" s="1"/>
  <c r="D17" i="6"/>
  <c r="C17" i="6"/>
  <c r="C25" i="5"/>
  <c r="C26" i="5" s="1"/>
  <c r="C16" i="5"/>
  <c r="C19" i="5"/>
  <c r="C21" i="5"/>
  <c r="C13" i="5"/>
  <c r="D20" i="4"/>
  <c r="C20" i="4"/>
  <c r="D18" i="4"/>
  <c r="C18" i="4"/>
  <c r="D16" i="4"/>
  <c r="C16" i="4"/>
  <c r="D9" i="4"/>
  <c r="C9" i="4"/>
  <c r="D7" i="4"/>
  <c r="C7" i="4"/>
  <c r="C14" i="13" l="1"/>
  <c r="C16" i="13" s="1"/>
  <c r="D14" i="13"/>
  <c r="D16" i="13" s="1"/>
  <c r="D9" i="6" l="1"/>
  <c r="D11" i="6" s="1"/>
  <c r="D12" i="6" s="1"/>
  <c r="D14" i="6" s="1"/>
  <c r="C9" i="6"/>
  <c r="C11" i="6" s="1"/>
  <c r="C12" i="6" s="1"/>
  <c r="C14" i="6" s="1"/>
  <c r="D27" i="4"/>
  <c r="C27" i="4"/>
  <c r="C28" i="4" s="1"/>
  <c r="D28" i="4" l="1"/>
</calcChain>
</file>

<file path=xl/sharedStrings.xml><?xml version="1.0" encoding="utf-8"?>
<sst xmlns="http://schemas.openxmlformats.org/spreadsheetml/2006/main" count="165" uniqueCount="104">
  <si>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</si>
  <si>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</si>
  <si>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</si>
  <si>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</si>
  <si>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</si>
  <si>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</si>
  <si>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</si>
  <si>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</si>
  <si>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</si>
  <si>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</si>
  <si>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</si>
  <si>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</si>
  <si>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</si>
  <si>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</si>
  <si>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</si>
  <si>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</si>
  <si>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</si>
  <si>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</si>
  <si>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</si>
  <si>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</si>
  <si>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</si>
  <si>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</si>
  <si>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</si>
  <si>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</si>
  <si>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</si>
  <si>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</si>
  <si>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</si>
  <si>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</si>
  <si>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</si>
  <si>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</si>
  <si>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</si>
  <si>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</si>
  <si>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</si>
  <si>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Empresa</t>
  </si>
  <si>
    <t>Colombia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</si>
  <si>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</si>
  <si>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</si>
  <si>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</si>
  <si>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</si>
  <si>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</si>
  <si>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</si>
  <si>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</si>
  <si>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</si>
  <si>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</si>
  <si>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</si>
  <si>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</si>
  <si>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</si>
  <si>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</si>
  <si>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</si>
  <si>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</si>
  <si>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</si>
  <si>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</si>
  <si>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</si>
  <si>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</si>
  <si>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</si>
  <si>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</si>
  <si>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</si>
  <si>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</si>
  <si>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</si>
  <si>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</si>
  <si>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</si>
  <si>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</si>
  <si>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</si>
  <si>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</si>
  <si>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</si>
  <si>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</si>
  <si>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</si>
  <si>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</si>
  <si>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</si>
  <si>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Total Faenas</t>
  </si>
  <si>
    <t>Balance (MUS$)</t>
  </si>
  <si>
    <t>Deuda Financiera Consolidada</t>
  </si>
  <si>
    <t>Efectivo y equivalentes al efectivo Consolidado</t>
  </si>
  <si>
    <t>(1) Aerosan: 100% propiedad a partir de 01 noviembre 2020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</si>
  <si>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</si>
  <si>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</si>
  <si>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</si>
  <si>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</si>
  <si>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</si>
  <si>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</si>
  <si>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</si>
  <si>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</si>
  <si>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</si>
  <si>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</si>
  <si>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</si>
  <si>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</si>
  <si>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</si>
  <si>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Gasto por impuestos a las ganancias, operaciones continuadas</t>
  </si>
  <si>
    <t>Ganancia (pérdida) procedente de operaciones continuadas</t>
  </si>
  <si>
    <t>Logística de carga aérea</t>
  </si>
  <si>
    <t>Faenas portuarias y días time charter</t>
  </si>
  <si>
    <t>Toneladas movilizadas y vuelos atendidos</t>
  </si>
  <si>
    <t>Días time charter</t>
  </si>
  <si>
    <t>Resultado (MUS$)</t>
  </si>
  <si>
    <t>Toneladas exportación movilizadas</t>
  </si>
  <si>
    <t>Toneladas importación movilizadas</t>
  </si>
  <si>
    <t>Total toneladas movilizadas</t>
  </si>
  <si>
    <t>Vuelos atendidos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</si>
  <si>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</si>
  <si>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Ganancia (pérdida) procedente de operaciones discontinuadas</t>
  </si>
  <si>
    <t>1T24</t>
  </si>
  <si>
    <t>1T23</t>
  </si>
  <si>
    <t>Activos para su disposición clasificados como mantenidos para la venta y operaciones discontinuadas</t>
  </si>
  <si>
    <t xml:space="preserve">Resultado NOP + Impuesto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</si>
</sst>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4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3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0" fontId="14" fillId="0" borderId="0"/>
    <xf numFmtId="0" fontId="14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4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9" fontId="15" fillId="0" borderId="0"/>
    <xf numFmtId="176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4" fontId="18" fillId="0" borderId="0" applyFont="0" applyFill="0" applyBorder="0" applyAlignment="0" applyProtection="0"/>
    <xf numFmtId="0" fontId="1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6" fontId="20" fillId="0" borderId="0">
      <alignment horizontal="right"/>
    </xf>
    <xf numFmtId="179" fontId="5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3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4" fontId="5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1" fontId="29" fillId="7" borderId="5" applyNumberFormat="0" applyAlignment="0" applyProtection="0"/>
    <xf numFmtId="191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71" fontId="18" fillId="0" borderId="0" applyFont="0" applyFill="0" applyBorder="0" applyAlignment="0" applyProtection="0"/>
    <xf numFmtId="20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3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6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6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6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4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5" fontId="20" fillId="0" borderId="0"/>
    <xf numFmtId="0" fontId="22" fillId="0" borderId="0"/>
    <xf numFmtId="206" fontId="15" fillId="0" borderId="0">
      <alignment horizontal="center"/>
    </xf>
    <xf numFmtId="207" fontId="38" fillId="0" borderId="0">
      <alignment horizontal="left"/>
    </xf>
    <xf numFmtId="208" fontId="39" fillId="0" borderId="0">
      <alignment horizontal="left"/>
    </xf>
    <xf numFmtId="209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4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4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10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0" fillId="0" borderId="0">
      <alignment horizontal="right"/>
    </xf>
    <xf numFmtId="211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2" fontId="56" fillId="36" borderId="11"/>
    <xf numFmtId="213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68" fontId="62" fillId="0" borderId="0" applyNumberFormat="0" applyFont="0" applyAlignment="0"/>
    <xf numFmtId="214" fontId="18" fillId="0" borderId="0" applyFont="0" applyFill="0" applyBorder="0" applyAlignment="0" applyProtection="0"/>
    <xf numFmtId="215" fontId="63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9" fontId="66" fillId="0" borderId="0">
      <protection locked="0"/>
    </xf>
    <xf numFmtId="220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2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1" fontId="71" fillId="28" borderId="0"/>
    <xf numFmtId="222" fontId="25" fillId="28" borderId="0"/>
    <xf numFmtId="3" fontId="72" fillId="41" borderId="0"/>
    <xf numFmtId="223" fontId="48" fillId="0" borderId="0"/>
    <xf numFmtId="224" fontId="48" fillId="0" borderId="0"/>
    <xf numFmtId="225" fontId="48" fillId="0" borderId="0"/>
    <xf numFmtId="223" fontId="48" fillId="0" borderId="14"/>
    <xf numFmtId="224" fontId="48" fillId="0" borderId="14"/>
    <xf numFmtId="225" fontId="48" fillId="0" borderId="14"/>
    <xf numFmtId="226" fontId="48" fillId="0" borderId="0"/>
    <xf numFmtId="0" fontId="73" fillId="0" borderId="0" applyFill="0" applyBorder="0" applyAlignment="0"/>
    <xf numFmtId="218" fontId="74" fillId="0" borderId="0" applyFill="0" applyBorder="0" applyAlignment="0"/>
    <xf numFmtId="227" fontId="48" fillId="0" borderId="0"/>
    <xf numFmtId="228" fontId="48" fillId="0" borderId="0"/>
    <xf numFmtId="226" fontId="48" fillId="0" borderId="14"/>
    <xf numFmtId="227" fontId="48" fillId="0" borderId="14"/>
    <xf numFmtId="228" fontId="48" fillId="0" borderId="14"/>
    <xf numFmtId="229" fontId="48" fillId="0" borderId="0">
      <alignment horizontal="right"/>
      <protection locked="0"/>
    </xf>
    <xf numFmtId="230" fontId="48" fillId="0" borderId="0">
      <alignment horizontal="right"/>
      <protection locked="0"/>
    </xf>
    <xf numFmtId="231" fontId="48" fillId="0" borderId="0"/>
    <xf numFmtId="232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3" fontId="48" fillId="0" borderId="0"/>
    <xf numFmtId="234" fontId="48" fillId="0" borderId="0"/>
    <xf numFmtId="231" fontId="48" fillId="0" borderId="14"/>
    <xf numFmtId="235" fontId="48" fillId="0" borderId="14"/>
    <xf numFmtId="234" fontId="48" fillId="0" borderId="14"/>
    <xf numFmtId="0" fontId="73" fillId="0" borderId="0" applyFill="0" applyBorder="0" applyAlignment="0"/>
    <xf numFmtId="236" fontId="5" fillId="0" borderId="0" applyFill="0" applyBorder="0" applyAlignment="0"/>
    <xf numFmtId="218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7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8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0" fontId="73" fillId="0" borderId="0" applyFont="0" applyFill="0" applyBorder="0" applyAlignment="0" applyProtection="0"/>
    <xf numFmtId="174" fontId="51" fillId="0" borderId="0"/>
    <xf numFmtId="40" fontId="95" fillId="0" borderId="0" applyFont="0" applyFill="0" applyBorder="0" applyAlignment="0" applyProtection="0">
      <alignment horizontal="center"/>
    </xf>
    <xf numFmtId="240" fontId="14" fillId="0" borderId="0" applyFont="0" applyFill="0" applyBorder="0" applyAlignment="0" applyProtection="0">
      <alignment horizontal="center"/>
    </xf>
    <xf numFmtId="241" fontId="96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53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246" fontId="98" fillId="46" borderId="0" applyFill="0" applyBorder="0" applyAlignment="0">
      <protection locked="0"/>
    </xf>
    <xf numFmtId="246" fontId="66" fillId="0" borderId="0" applyFill="0" applyBorder="0" applyAlignment="0">
      <protection locked="0"/>
    </xf>
    <xf numFmtId="209" fontId="14" fillId="0" borderId="0"/>
    <xf numFmtId="247" fontId="93" fillId="0" borderId="0" applyFont="0" applyFill="0" applyBorder="0" applyAlignment="0" applyProtection="0"/>
    <xf numFmtId="174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4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9" fontId="101" fillId="28" borderId="0">
      <alignment horizontal="left"/>
    </xf>
    <xf numFmtId="0" fontId="102" fillId="0" borderId="0" applyFill="0" applyBorder="0" applyAlignment="0" applyProtection="0">
      <protection locked="0"/>
    </xf>
    <xf numFmtId="221" fontId="71" fillId="41" borderId="0">
      <alignment horizontal="right"/>
    </xf>
    <xf numFmtId="37" fontId="103" fillId="47" borderId="9">
      <alignment horizontal="right"/>
    </xf>
    <xf numFmtId="221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50" fontId="107" fillId="0" borderId="0" applyFont="0" applyFill="0" applyBorder="0" applyAlignment="0" applyProtection="0"/>
    <xf numFmtId="251" fontId="14" fillId="0" borderId="0" applyFont="0" applyFill="0" applyBorder="0" applyAlignment="0" applyProtection="0"/>
    <xf numFmtId="169" fontId="66" fillId="0" borderId="0" applyBorder="0"/>
    <xf numFmtId="252" fontId="14" fillId="0" borderId="0" applyFont="0" applyFill="0" applyBorder="0" applyAlignment="0" applyProtection="0"/>
    <xf numFmtId="253" fontId="96" fillId="0" borderId="0" applyFont="0" applyFill="0" applyBorder="0" applyAlignment="0" applyProtection="0">
      <alignment horizontal="right"/>
    </xf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97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6" fillId="0" borderId="0" applyFont="0" applyFill="0" applyBorder="0" applyAlignment="0" applyProtection="0">
      <alignment horizontal="right"/>
    </xf>
    <xf numFmtId="259" fontId="93" fillId="0" borderId="0" applyFont="0" applyFill="0" applyBorder="0" applyAlignment="0" applyProtection="0"/>
    <xf numFmtId="26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2" fontId="108" fillId="0" borderId="0" applyFill="0" applyBorder="0">
      <alignment horizontal="right"/>
    </xf>
    <xf numFmtId="0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2" fontId="56" fillId="34" borderId="0"/>
    <xf numFmtId="283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3" fontId="48" fillId="28" borderId="20">
      <protection locked="0"/>
    </xf>
    <xf numFmtId="224" fontId="48" fillId="28" borderId="20">
      <protection locked="0"/>
    </xf>
    <xf numFmtId="225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86" fontId="48" fillId="28" borderId="20">
      <protection locked="0"/>
    </xf>
    <xf numFmtId="226" fontId="48" fillId="28" borderId="20">
      <protection locked="0"/>
    </xf>
    <xf numFmtId="229" fontId="48" fillId="49" borderId="20">
      <alignment horizontal="right"/>
      <protection locked="0"/>
    </xf>
    <xf numFmtId="230" fontId="48" fillId="49" borderId="20">
      <alignment horizontal="right"/>
      <protection locked="0"/>
    </xf>
    <xf numFmtId="170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1" fontId="48" fillId="28" borderId="20">
      <protection locked="0"/>
    </xf>
    <xf numFmtId="235" fontId="48" fillId="28" borderId="20">
      <protection locked="0"/>
    </xf>
    <xf numFmtId="234" fontId="48" fillId="28" borderId="20">
      <protection locked="0"/>
    </xf>
    <xf numFmtId="49" fontId="48" fillId="35" borderId="20">
      <alignment horizontal="left"/>
      <protection locked="0"/>
    </xf>
    <xf numFmtId="249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7" fontId="112" fillId="0" borderId="0">
      <protection locked="0"/>
    </xf>
    <xf numFmtId="15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9" fontId="18" fillId="0" borderId="0" applyFont="0" applyFill="0" applyBorder="0" applyAlignment="0" applyProtection="0"/>
    <xf numFmtId="290" fontId="93" fillId="0" borderId="0" applyFont="0" applyFill="0" applyBorder="0" applyAlignment="0" applyProtection="0"/>
    <xf numFmtId="291" fontId="96" fillId="0" borderId="0" applyFont="0" applyFill="0" applyBorder="0" applyAlignment="0" applyProtection="0"/>
    <xf numFmtId="292" fontId="5" fillId="0" borderId="0" applyFont="0" applyFill="0" applyBorder="0" applyProtection="0">
      <alignment horizontal="right"/>
    </xf>
    <xf numFmtId="14" fontId="8" fillId="0" borderId="0"/>
    <xf numFmtId="170" fontId="114" fillId="0" borderId="0"/>
    <xf numFmtId="293" fontId="114" fillId="0" borderId="0"/>
    <xf numFmtId="174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2" fontId="62" fillId="0" borderId="0"/>
    <xf numFmtId="170" fontId="18" fillId="0" borderId="0"/>
    <xf numFmtId="170" fontId="14" fillId="0" borderId="0" applyFill="0" applyBorder="0" applyAlignment="0" applyProtection="0"/>
    <xf numFmtId="295" fontId="96" fillId="0" borderId="22" applyNumberFormat="0" applyFont="0" applyFill="0" applyAlignment="0" applyProtection="0"/>
    <xf numFmtId="172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4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3" fillId="0" borderId="0" applyFont="0" applyFill="0" applyBorder="0" applyAlignment="0" applyProtection="0"/>
    <xf numFmtId="298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6" fontId="123" fillId="0" borderId="0" applyFont="0" applyFill="0" applyBorder="0" applyAlignment="0" applyProtection="0"/>
    <xf numFmtId="299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4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298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4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123" fillId="0" borderId="0" applyFont="0" applyFill="0" applyBorder="0" applyAlignment="0" applyProtection="0"/>
    <xf numFmtId="30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17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4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304" fontId="123" fillId="0" borderId="0" applyFont="0" applyFill="0" applyBorder="0" applyAlignment="0" applyProtection="0"/>
    <xf numFmtId="212" fontId="56" fillId="50" borderId="0"/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2" fontId="133" fillId="0" borderId="0"/>
    <xf numFmtId="174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6" fontId="134" fillId="28" borderId="0" applyAlignment="0" applyProtection="0">
      <alignment horizontal="center" wrapText="1"/>
    </xf>
    <xf numFmtId="165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166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4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5" fontId="137" fillId="0" borderId="0" applyBorder="0">
      <alignment horizontal="right" vertical="top"/>
    </xf>
    <xf numFmtId="316" fontId="25" fillId="0" borderId="0" applyBorder="0">
      <alignment horizontal="right" vertical="top"/>
    </xf>
    <xf numFmtId="316" fontId="137" fillId="0" borderId="0" applyBorder="0">
      <alignment horizontal="right" vertical="top"/>
    </xf>
    <xf numFmtId="317" fontId="25" fillId="0" borderId="0" applyFill="0" applyBorder="0">
      <alignment horizontal="right" vertical="top"/>
    </xf>
    <xf numFmtId="318" fontId="138" fillId="0" borderId="0" applyFill="0">
      <alignment horizontal="right" vertical="top"/>
    </xf>
    <xf numFmtId="319" fontId="25" fillId="0" borderId="0" applyFill="0" applyBorder="0">
      <alignment horizontal="right" vertical="top"/>
    </xf>
    <xf numFmtId="320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6" fontId="139" fillId="0" borderId="8">
      <alignment horizontal="right"/>
    </xf>
    <xf numFmtId="196" fontId="140" fillId="0" borderId="23">
      <alignment horizontal="right" wrapText="1"/>
    </xf>
    <xf numFmtId="196" fontId="140" fillId="0" borderId="23">
      <alignment horizontal="right" wrapText="1"/>
    </xf>
    <xf numFmtId="204" fontId="37" fillId="0" borderId="8">
      <alignment horizontal="left"/>
    </xf>
    <xf numFmtId="0" fontId="141" fillId="0" borderId="0">
      <alignment vertical="center"/>
    </xf>
    <xf numFmtId="321" fontId="141" fillId="0" borderId="0">
      <alignment horizontal="left" vertical="center"/>
    </xf>
    <xf numFmtId="322" fontId="142" fillId="0" borderId="0">
      <alignment vertical="center"/>
    </xf>
    <xf numFmtId="0" fontId="102" fillId="0" borderId="0">
      <alignment vertical="center"/>
    </xf>
    <xf numFmtId="204" fontId="37" fillId="0" borderId="8">
      <alignment horizontal="left"/>
    </xf>
    <xf numFmtId="204" fontId="37" fillId="0" borderId="8">
      <alignment horizontal="left"/>
    </xf>
    <xf numFmtId="204" fontId="143" fillId="0" borderId="23">
      <alignment horizontal="left"/>
    </xf>
    <xf numFmtId="204" fontId="143" fillId="0" borderId="23">
      <alignment horizontal="left"/>
    </xf>
    <xf numFmtId="204" fontId="144" fillId="0" borderId="0" applyFill="0" applyBorder="0">
      <alignment vertical="top"/>
    </xf>
    <xf numFmtId="204" fontId="145" fillId="0" borderId="0" applyFill="0" applyBorder="0" applyProtection="0">
      <alignment vertical="top"/>
    </xf>
    <xf numFmtId="204" fontId="146" fillId="0" borderId="0">
      <alignment vertical="top"/>
    </xf>
    <xf numFmtId="204" fontId="25" fillId="0" borderId="0">
      <alignment horizontal="center"/>
    </xf>
    <xf numFmtId="204" fontId="147" fillId="0" borderId="8">
      <alignment horizontal="center"/>
    </xf>
    <xf numFmtId="204" fontId="147" fillId="0" borderId="8">
      <alignment horizontal="center"/>
    </xf>
    <xf numFmtId="204" fontId="148" fillId="0" borderId="23">
      <alignment horizontal="center"/>
    </xf>
    <xf numFmtId="204" fontId="148" fillId="0" borderId="23">
      <alignment horizontal="center"/>
    </xf>
    <xf numFmtId="171" fontId="25" fillId="0" borderId="8" applyFill="0" applyBorder="0" applyProtection="0">
      <alignment horizontal="right" vertical="top"/>
    </xf>
    <xf numFmtId="171" fontId="25" fillId="0" borderId="23" applyFill="0" applyBorder="0" applyProtection="0">
      <alignment horizontal="right" vertical="top"/>
    </xf>
    <xf numFmtId="171" fontId="18" fillId="0" borderId="0" applyFill="0" applyBorder="0" applyAlignment="0" applyProtection="0">
      <alignment horizontal="right" vertical="top"/>
    </xf>
    <xf numFmtId="321" fontId="52" fillId="0" borderId="0">
      <alignment horizontal="left" vertical="center"/>
    </xf>
    <xf numFmtId="204" fontId="52" fillId="0" borderId="0"/>
    <xf numFmtId="204" fontId="149" fillId="0" borderId="0"/>
    <xf numFmtId="204" fontId="150" fillId="0" borderId="0"/>
    <xf numFmtId="204" fontId="150" fillId="0" borderId="0"/>
    <xf numFmtId="204" fontId="151" fillId="0" borderId="0"/>
    <xf numFmtId="204" fontId="5" fillId="0" borderId="0"/>
    <xf numFmtId="204" fontId="152" fillId="0" borderId="0">
      <alignment horizontal="left" vertical="top"/>
    </xf>
    <xf numFmtId="204" fontId="152" fillId="0" borderId="0">
      <alignment horizontal="left" vertical="top"/>
    </xf>
    <xf numFmtId="204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3" fontId="5" fillId="51" borderId="0">
      <alignment horizontal="right" vertical="center"/>
    </xf>
    <xf numFmtId="324" fontId="85" fillId="0" borderId="0" applyBorder="0"/>
    <xf numFmtId="212" fontId="56" fillId="36" borderId="0"/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8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7" fontId="112" fillId="0" borderId="0">
      <protection locked="0"/>
    </xf>
    <xf numFmtId="212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1" fontId="161" fillId="52" borderId="0"/>
    <xf numFmtId="222" fontId="161" fillId="52" borderId="0"/>
    <xf numFmtId="329" fontId="53" fillId="0" borderId="0">
      <alignment horizontal="right"/>
    </xf>
    <xf numFmtId="221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30" fontId="164" fillId="0" borderId="0"/>
    <xf numFmtId="212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1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2" fontId="14" fillId="57" borderId="9" applyNumberFormat="0" applyFont="0" applyAlignment="0"/>
    <xf numFmtId="332" fontId="96" fillId="0" borderId="0" applyFont="0" applyFill="0" applyBorder="0" applyAlignment="0" applyProtection="0">
      <alignment horizontal="right"/>
    </xf>
    <xf numFmtId="333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7" fontId="181" fillId="0" borderId="0">
      <protection locked="0"/>
    </xf>
    <xf numFmtId="287" fontId="181" fillId="0" borderId="0">
      <protection locked="0"/>
    </xf>
    <xf numFmtId="176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6" fontId="184" fillId="0" borderId="0" applyNumberFormat="0" applyFill="0" applyBorder="0" applyAlignment="0" applyProtection="0">
      <alignment horizontal="center" vertical="top" wrapText="1"/>
    </xf>
    <xf numFmtId="176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7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1" fontId="71" fillId="34" borderId="0"/>
    <xf numFmtId="334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2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4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2" fontId="14" fillId="57" borderId="0" applyNumberFormat="0" applyFont="0" applyBorder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335" fontId="203" fillId="0" borderId="0"/>
    <xf numFmtId="336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7" fontId="207" fillId="0" borderId="36">
      <alignment horizontal="center"/>
    </xf>
    <xf numFmtId="0" fontId="208" fillId="0" borderId="0"/>
    <xf numFmtId="0" fontId="208" fillId="0" borderId="0" applyAlignment="0"/>
    <xf numFmtId="20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6" fontId="20" fillId="0" borderId="0" applyNumberFormat="0" applyProtection="0">
      <alignment horizontal="left" vertical="top" wrapText="1"/>
    </xf>
    <xf numFmtId="164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4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6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5" fillId="63" borderId="0"/>
    <xf numFmtId="0" fontId="221" fillId="0" borderId="0"/>
    <xf numFmtId="0" fontId="5" fillId="64" borderId="0" applyNumberFormat="0" applyFont="0" applyBorder="0" applyAlignment="0"/>
    <xf numFmtId="338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9" fontId="207" fillId="0" borderId="36"/>
    <xf numFmtId="40" fontId="73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5" fillId="0" borderId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2" fontId="223" fillId="0" borderId="0" applyFont="0"/>
    <xf numFmtId="341" fontId="20" fillId="0" borderId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8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0" fontId="5" fillId="0" borderId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3" fontId="20" fillId="0" borderId="0" applyFont="0" applyFill="0" applyBorder="0" applyAlignment="0" applyProtection="0"/>
    <xf numFmtId="342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24" fillId="0" borderId="0" applyFont="0" applyFill="0" applyBorder="0" applyAlignment="0" applyProtection="0"/>
    <xf numFmtId="248" fontId="73" fillId="0" borderId="0" applyFont="0" applyFill="0" applyBorder="0" applyAlignment="0" applyProtection="0"/>
    <xf numFmtId="342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6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7" fontId="225" fillId="0" borderId="0" applyFont="0" applyFill="0" applyBorder="0" applyAlignment="0" applyProtection="0"/>
    <xf numFmtId="358" fontId="22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1" fontId="5" fillId="0" borderId="0" applyFont="0" applyFill="0" applyBorder="0" applyAlignment="0" applyProtection="0"/>
    <xf numFmtId="362" fontId="5" fillId="0" borderId="0" applyFont="0" applyFill="0" applyBorder="0" applyAlignment="0" applyProtection="0"/>
    <xf numFmtId="0" fontId="5" fillId="0" borderId="0">
      <protection locked="0"/>
    </xf>
    <xf numFmtId="363" fontId="118" fillId="0" borderId="0">
      <protection locked="0"/>
    </xf>
    <xf numFmtId="0" fontId="5" fillId="0" borderId="0">
      <protection locked="0"/>
    </xf>
    <xf numFmtId="36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5" fontId="96" fillId="0" borderId="0" applyFont="0" applyFill="0" applyBorder="0" applyProtection="0">
      <alignment horizontal="right"/>
    </xf>
    <xf numFmtId="366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8" fontId="5" fillId="0" borderId="0"/>
    <xf numFmtId="369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75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5" fontId="260" fillId="70" borderId="0" xfId="0" applyNumberFormat="1" applyFont="1" applyFill="1" applyAlignment="1">
      <alignment horizontal="center" vertical="center"/>
    </xf>
    <xf numFmtId="175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41" fontId="260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41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2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41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2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41" fontId="256" fillId="71" borderId="0" xfId="9377" applyFont="1" applyFill="1"/>
    <xf numFmtId="41" fontId="255" fillId="71" borderId="0" xfId="9377" applyFont="1" applyFill="1"/>
    <xf numFmtId="3" fontId="264" fillId="71" borderId="0" xfId="0" applyNumberFormat="1" applyFont="1" applyFill="1"/>
    <xf numFmtId="41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tabSelected="1" zoomScale="110" zoomScaleNormal="110" workbookViewId="0"/>
  </sheetViews>
  <sheetFormatPr baseColWidth="10" defaultColWidth="11.42578125" defaultRowHeight="12.75"/>
  <cols>
    <col min="1" max="1" width="5.7109375" style="1" customWidth="1"/>
    <col min="2" max="2" width="15" style="1" customWidth="1"/>
    <col min="3" max="3" width="6.5703125" style="1" bestFit="1" customWidth="1"/>
    <col min="4" max="4" width="31.140625" style="1" customWidth="1"/>
    <col min="5" max="5" width="8.7109375" style="1" customWidth="1"/>
    <col min="6" max="6" width="9.140625" style="1" customWidth="1"/>
    <col min="7" max="7" width="49" style="1" customWidth="1"/>
    <col min="8" max="16384" width="11.42578125" style="1"/>
  </cols>
  <sheetData>
    <row r="2" spans="2:7">
      <c r="B2" s="59" t="s">
        <v>0</v>
      </c>
    </row>
    <row r="4" spans="2:7">
      <c r="B4" s="2" t="s">
        <v>13</v>
      </c>
    </row>
    <row r="5" spans="2:7">
      <c r="B5" s="3" t="s">
        <v>14</v>
      </c>
      <c r="C5" s="4"/>
      <c r="D5" s="74" t="s">
        <v>1</v>
      </c>
      <c r="E5" s="74"/>
      <c r="F5" s="74"/>
    </row>
    <row r="6" spans="2:7">
      <c r="B6" s="5" t="s">
        <v>15</v>
      </c>
      <c r="C6" s="6"/>
      <c r="D6" s="6" t="s">
        <v>90</v>
      </c>
      <c r="E6" s="6"/>
      <c r="F6" s="7"/>
    </row>
    <row r="7" spans="2:7">
      <c r="B7" s="5" t="s">
        <v>89</v>
      </c>
      <c r="C7" s="6"/>
      <c r="D7" s="6" t="s">
        <v>91</v>
      </c>
      <c r="E7" s="6"/>
      <c r="F7" s="7"/>
    </row>
    <row r="10" spans="2:7">
      <c r="B10" s="10" t="s">
        <v>16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17</v>
      </c>
      <c r="C12" s="12"/>
      <c r="D12" s="12"/>
      <c r="E12" s="12"/>
      <c r="F12" s="13" t="s">
        <v>18</v>
      </c>
      <c r="G12" s="12" t="s">
        <v>19</v>
      </c>
    </row>
    <row r="13" spans="2:7" ht="15">
      <c r="B13" s="11" t="s">
        <v>80</v>
      </c>
      <c r="C13" s="11"/>
      <c r="D13" s="11"/>
      <c r="E13" s="11" t="s">
        <v>20</v>
      </c>
      <c r="F13" s="14">
        <v>1</v>
      </c>
      <c r="G13" s="11" t="s">
        <v>74</v>
      </c>
    </row>
    <row r="14" spans="2:7" ht="15">
      <c r="B14" s="11" t="s">
        <v>81</v>
      </c>
      <c r="C14" s="11"/>
      <c r="D14" s="11"/>
      <c r="E14" s="11" t="s">
        <v>20</v>
      </c>
      <c r="F14" s="14">
        <v>1</v>
      </c>
      <c r="G14" s="11" t="s">
        <v>74</v>
      </c>
    </row>
    <row r="15" spans="2:7" ht="15">
      <c r="B15" s="11" t="s">
        <v>82</v>
      </c>
      <c r="C15" s="11"/>
      <c r="D15" s="11"/>
      <c r="E15" s="11" t="s">
        <v>20</v>
      </c>
      <c r="F15" s="14">
        <v>1</v>
      </c>
      <c r="G15" s="11" t="s">
        <v>21</v>
      </c>
    </row>
    <row r="16" spans="2:7">
      <c r="B16" s="11" t="s">
        <v>22</v>
      </c>
      <c r="C16" s="11"/>
      <c r="D16" s="11"/>
      <c r="E16" s="11" t="s">
        <v>20</v>
      </c>
      <c r="F16" s="14">
        <v>1</v>
      </c>
      <c r="G16" s="11" t="s">
        <v>74</v>
      </c>
    </row>
    <row r="17" spans="2:7">
      <c r="B17" s="11" t="s">
        <v>23</v>
      </c>
      <c r="C17" s="11"/>
      <c r="D17" s="11"/>
      <c r="E17" s="11" t="s">
        <v>20</v>
      </c>
      <c r="F17" s="14">
        <v>1</v>
      </c>
      <c r="G17" s="11" t="s">
        <v>24</v>
      </c>
    </row>
    <row r="18" spans="2:7">
      <c r="B18" s="11" t="s">
        <v>25</v>
      </c>
      <c r="C18" s="11"/>
      <c r="D18" s="11"/>
      <c r="E18" s="11" t="s">
        <v>20</v>
      </c>
      <c r="F18" s="14">
        <v>1</v>
      </c>
      <c r="G18" s="11" t="s">
        <v>21</v>
      </c>
    </row>
    <row r="19" spans="2:7">
      <c r="B19" s="11" t="s">
        <v>26</v>
      </c>
      <c r="C19" s="11"/>
      <c r="D19" s="11"/>
      <c r="E19" s="11" t="s">
        <v>20</v>
      </c>
      <c r="F19" s="14">
        <v>0.7</v>
      </c>
      <c r="G19" s="11" t="s">
        <v>21</v>
      </c>
    </row>
    <row r="20" spans="2:7">
      <c r="B20" s="11" t="s">
        <v>27</v>
      </c>
      <c r="C20" s="11"/>
      <c r="D20" s="11"/>
      <c r="E20" s="11" t="s">
        <v>20</v>
      </c>
      <c r="F20" s="14">
        <v>1</v>
      </c>
      <c r="G20" s="11" t="s">
        <v>21</v>
      </c>
    </row>
    <row r="21" spans="2:7" ht="15">
      <c r="B21" s="11" t="s">
        <v>83</v>
      </c>
      <c r="C21" s="11"/>
      <c r="D21" s="11"/>
      <c r="E21" s="11" t="s">
        <v>20</v>
      </c>
      <c r="F21" s="14">
        <v>1</v>
      </c>
      <c r="G21" s="11" t="s">
        <v>74</v>
      </c>
    </row>
    <row r="22" spans="2:7" ht="15">
      <c r="B22" s="11" t="s">
        <v>84</v>
      </c>
      <c r="C22" s="11"/>
      <c r="D22" s="11"/>
      <c r="E22" s="11" t="s">
        <v>20</v>
      </c>
      <c r="F22" s="14">
        <v>0.7</v>
      </c>
      <c r="G22" s="11" t="s">
        <v>21</v>
      </c>
    </row>
    <row r="23" spans="2:7" ht="15">
      <c r="B23" s="11" t="s">
        <v>85</v>
      </c>
      <c r="C23" s="11"/>
      <c r="D23" s="11"/>
      <c r="E23" s="11" t="s">
        <v>20</v>
      </c>
      <c r="F23" s="14">
        <v>0.7</v>
      </c>
      <c r="G23" s="11" t="s">
        <v>21</v>
      </c>
    </row>
    <row r="24" spans="2:7" ht="15">
      <c r="B24" s="11" t="s">
        <v>86</v>
      </c>
      <c r="C24" s="11"/>
      <c r="D24" s="11"/>
      <c r="E24" s="11" t="s">
        <v>20</v>
      </c>
      <c r="F24" s="14">
        <v>0.7</v>
      </c>
      <c r="G24" s="11" t="s">
        <v>21</v>
      </c>
    </row>
    <row r="25" spans="2:7">
      <c r="B25" s="11" t="s">
        <v>75</v>
      </c>
      <c r="C25" s="11"/>
      <c r="D25" s="11"/>
      <c r="E25" s="11" t="s">
        <v>20</v>
      </c>
      <c r="F25" s="14">
        <v>1</v>
      </c>
      <c r="G25" s="11" t="s">
        <v>21</v>
      </c>
    </row>
    <row r="26" spans="2:7">
      <c r="B26" s="11" t="s">
        <v>76</v>
      </c>
      <c r="C26" s="11"/>
      <c r="D26" s="11"/>
      <c r="E26" s="11" t="s">
        <v>20</v>
      </c>
      <c r="F26" s="14">
        <v>1</v>
      </c>
      <c r="G26" s="11" t="s">
        <v>78</v>
      </c>
    </row>
    <row r="27" spans="2:7">
      <c r="B27" s="11" t="s">
        <v>28</v>
      </c>
      <c r="C27" s="11"/>
      <c r="D27" s="11"/>
      <c r="E27" s="11" t="s">
        <v>29</v>
      </c>
      <c r="F27" s="14">
        <v>0.35</v>
      </c>
      <c r="G27" s="11" t="s">
        <v>21</v>
      </c>
    </row>
    <row r="28" spans="2:7">
      <c r="B28" s="11" t="s">
        <v>30</v>
      </c>
      <c r="C28" s="11"/>
      <c r="D28" s="11"/>
      <c r="E28" s="11" t="s">
        <v>29</v>
      </c>
      <c r="F28" s="14">
        <v>0.25</v>
      </c>
      <c r="G28" s="11" t="s">
        <v>31</v>
      </c>
    </row>
    <row r="29" spans="2:7" ht="2.1" customHeight="1">
      <c r="B29" s="11"/>
      <c r="C29" s="11"/>
      <c r="D29" s="11"/>
      <c r="E29" s="11"/>
      <c r="F29" s="14"/>
      <c r="G29" s="11"/>
    </row>
    <row r="30" spans="2:7">
      <c r="B30" s="11" t="s">
        <v>32</v>
      </c>
      <c r="C30" s="11"/>
      <c r="D30" s="11"/>
      <c r="E30" s="11"/>
      <c r="F30" s="14"/>
      <c r="G30" s="11"/>
    </row>
    <row r="31" spans="2:7">
      <c r="B31" s="11" t="s">
        <v>77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89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17</v>
      </c>
      <c r="C35" s="4"/>
      <c r="D35" s="4" t="s">
        <v>33</v>
      </c>
      <c r="E35" s="4"/>
      <c r="F35" s="15" t="s">
        <v>18</v>
      </c>
      <c r="G35" s="4" t="s">
        <v>19</v>
      </c>
    </row>
    <row r="36" spans="2:7" ht="15" customHeight="1">
      <c r="B36" s="8" t="s">
        <v>22</v>
      </c>
      <c r="C36" s="9"/>
      <c r="D36" s="9" t="s">
        <v>98</v>
      </c>
      <c r="E36" s="9" t="s">
        <v>20</v>
      </c>
      <c r="F36" s="17">
        <v>1</v>
      </c>
      <c r="G36" s="9" t="s">
        <v>79</v>
      </c>
    </row>
    <row r="37" spans="2:7" ht="15" customHeight="1">
      <c r="B37" s="5" t="s">
        <v>25</v>
      </c>
      <c r="C37" s="6"/>
      <c r="D37" s="6" t="s">
        <v>98</v>
      </c>
      <c r="E37" s="6" t="s">
        <v>20</v>
      </c>
      <c r="F37" s="16">
        <v>1</v>
      </c>
      <c r="G37" s="6" t="s">
        <v>79</v>
      </c>
    </row>
    <row r="38" spans="2:7" ht="15" customHeight="1">
      <c r="B38" s="8" t="s">
        <v>34</v>
      </c>
      <c r="C38" s="9"/>
      <c r="D38" s="9" t="s">
        <v>98</v>
      </c>
      <c r="E38" s="9" t="s">
        <v>20</v>
      </c>
      <c r="F38" s="17">
        <v>1</v>
      </c>
      <c r="G38" s="9" t="s">
        <v>79</v>
      </c>
    </row>
    <row r="39" spans="2:7">
      <c r="B39" s="11" t="s">
        <v>73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zoomScale="110" zoomScaleNormal="110" workbookViewId="0"/>
  </sheetViews>
  <sheetFormatPr baseColWidth="10" defaultColWidth="11.42578125" defaultRowHeight="12.75"/>
  <cols>
    <col min="1" max="1" width="5.7109375" style="1" customWidth="1"/>
    <col min="2" max="2" width="54.5703125" style="1" customWidth="1"/>
    <col min="3" max="4" width="13.7109375" style="39" customWidth="1"/>
    <col min="5" max="16384" width="11.42578125" style="1"/>
  </cols>
  <sheetData>
    <row r="1" spans="1:6">
      <c r="B1" s="59" t="s">
        <v>0</v>
      </c>
      <c r="C1" s="63"/>
      <c r="D1" s="63"/>
    </row>
    <row r="3" spans="1:6" ht="13.5" thickBot="1">
      <c r="A3" s="60"/>
      <c r="B3" s="35" t="s">
        <v>54</v>
      </c>
      <c r="C3" s="40" t="s">
        <v>100</v>
      </c>
      <c r="D3" s="40" t="s">
        <v>101</v>
      </c>
    </row>
    <row r="4" spans="1:6" s="18" customFormat="1" ht="6.75" customHeight="1">
      <c r="C4" s="41"/>
      <c r="D4" s="41"/>
    </row>
    <row r="5" spans="1:6" s="64" customFormat="1">
      <c r="B5" s="19" t="s">
        <v>55</v>
      </c>
      <c r="C5" s="42">
        <v>140243</v>
      </c>
      <c r="D5" s="42">
        <v>126874</v>
      </c>
      <c r="E5" s="65"/>
      <c r="F5" s="65"/>
    </row>
    <row r="6" spans="1:6" s="61" customFormat="1">
      <c r="B6" s="27" t="s">
        <v>3</v>
      </c>
      <c r="C6" s="66">
        <v>-100787</v>
      </c>
      <c r="D6" s="66">
        <v>-88374</v>
      </c>
      <c r="E6" s="66"/>
      <c r="F6" s="66"/>
    </row>
    <row r="7" spans="1:6" s="61" customFormat="1">
      <c r="B7" s="29" t="s">
        <v>56</v>
      </c>
      <c r="C7" s="44">
        <f>+C6+C5</f>
        <v>39456</v>
      </c>
      <c r="D7" s="44">
        <f>+D6+D5</f>
        <v>38500</v>
      </c>
      <c r="E7" s="66"/>
      <c r="F7" s="66"/>
    </row>
    <row r="8" spans="1:6" s="61" customFormat="1">
      <c r="B8" s="27" t="s">
        <v>5</v>
      </c>
      <c r="C8" s="66">
        <v>-22020</v>
      </c>
      <c r="D8" s="66">
        <v>-19657</v>
      </c>
      <c r="E8" s="66"/>
      <c r="F8" s="66"/>
    </row>
    <row r="9" spans="1:6" s="61" customFormat="1">
      <c r="B9" s="19" t="s">
        <v>57</v>
      </c>
      <c r="C9" s="42">
        <f>+C8+C7</f>
        <v>17436</v>
      </c>
      <c r="D9" s="42">
        <f>+D8+D7</f>
        <v>18843</v>
      </c>
      <c r="E9" s="66"/>
      <c r="F9" s="66"/>
    </row>
    <row r="10" spans="1:6" s="61" customFormat="1">
      <c r="B10" s="27" t="s">
        <v>58</v>
      </c>
      <c r="C10" s="67">
        <v>5458</v>
      </c>
      <c r="D10" s="67">
        <v>1559</v>
      </c>
      <c r="E10" s="66"/>
    </row>
    <row r="11" spans="1:6" s="61" customFormat="1">
      <c r="B11" s="27" t="s">
        <v>59</v>
      </c>
      <c r="C11" s="66">
        <v>9323</v>
      </c>
      <c r="D11" s="67">
        <v>1912</v>
      </c>
      <c r="E11" s="66"/>
      <c r="F11" s="66"/>
    </row>
    <row r="12" spans="1:6" s="61" customFormat="1">
      <c r="B12" s="27" t="s">
        <v>60</v>
      </c>
      <c r="C12" s="66">
        <v>-6031</v>
      </c>
      <c r="D12" s="67">
        <v>-6747</v>
      </c>
      <c r="E12" s="66"/>
      <c r="F12" s="66"/>
    </row>
    <row r="13" spans="1:6" s="61" customFormat="1">
      <c r="B13" s="27" t="s">
        <v>61</v>
      </c>
      <c r="C13" s="66">
        <v>1154</v>
      </c>
      <c r="D13" s="67">
        <v>1010</v>
      </c>
      <c r="E13" s="66"/>
      <c r="F13" s="66"/>
    </row>
    <row r="14" spans="1:6" s="61" customFormat="1">
      <c r="B14" s="27" t="s">
        <v>62</v>
      </c>
      <c r="C14" s="66">
        <v>4224</v>
      </c>
      <c r="D14" s="67">
        <v>-581</v>
      </c>
      <c r="E14" s="66"/>
      <c r="F14" s="66"/>
    </row>
    <row r="15" spans="1:6" s="61" customFormat="1">
      <c r="B15" s="27" t="s">
        <v>63</v>
      </c>
      <c r="C15" s="66">
        <v>-78</v>
      </c>
      <c r="D15" s="67">
        <v>-28</v>
      </c>
      <c r="E15" s="66"/>
      <c r="F15" s="66"/>
    </row>
    <row r="16" spans="1:6" s="61" customFormat="1">
      <c r="B16" s="29" t="s">
        <v>64</v>
      </c>
      <c r="C16" s="43">
        <f>+SUM(C9:C15)</f>
        <v>31486</v>
      </c>
      <c r="D16" s="43">
        <f>+SUM(D9:D15)</f>
        <v>15968</v>
      </c>
      <c r="E16" s="66"/>
      <c r="F16" s="66"/>
    </row>
    <row r="17" spans="2:6" s="61" customFormat="1">
      <c r="B17" s="27" t="s">
        <v>87</v>
      </c>
      <c r="C17" s="68">
        <v>-9093</v>
      </c>
      <c r="D17" s="67">
        <v>-5658</v>
      </c>
      <c r="E17" s="66"/>
      <c r="F17" s="66"/>
    </row>
    <row r="18" spans="2:6" s="61" customFormat="1">
      <c r="B18" s="27" t="s">
        <v>88</v>
      </c>
      <c r="C18" s="68">
        <f>+C17+C16</f>
        <v>22393</v>
      </c>
      <c r="D18" s="68">
        <f>+D17+D16</f>
        <v>10310</v>
      </c>
      <c r="E18" s="68"/>
      <c r="F18" s="68"/>
    </row>
    <row r="19" spans="2:6" ht="18.95" customHeight="1">
      <c r="B19" s="27" t="s">
        <v>99</v>
      </c>
      <c r="C19" s="43">
        <v>0</v>
      </c>
      <c r="D19" s="43">
        <v>10132</v>
      </c>
      <c r="E19" s="68"/>
      <c r="F19" s="68"/>
    </row>
    <row r="20" spans="2:6">
      <c r="B20" s="19" t="s">
        <v>65</v>
      </c>
      <c r="C20" s="42">
        <f>+C19+C18</f>
        <v>22393</v>
      </c>
      <c r="D20" s="42">
        <f>+D19+D18</f>
        <v>20442</v>
      </c>
      <c r="E20" s="68"/>
      <c r="F20" s="68"/>
    </row>
    <row r="21" spans="2:6">
      <c r="B21" s="20" t="s">
        <v>11</v>
      </c>
      <c r="C21" s="42">
        <v>22020</v>
      </c>
      <c r="D21" s="42">
        <v>17644</v>
      </c>
      <c r="E21" s="68"/>
      <c r="F21" s="68"/>
    </row>
    <row r="22" spans="2:6">
      <c r="B22" s="27" t="s">
        <v>12</v>
      </c>
      <c r="C22" s="43">
        <v>373</v>
      </c>
      <c r="D22" s="43">
        <v>2798</v>
      </c>
      <c r="E22" s="68"/>
      <c r="F22" s="68"/>
    </row>
    <row r="23" spans="2:6">
      <c r="B23" s="27"/>
      <c r="C23" s="45"/>
      <c r="D23" s="45"/>
      <c r="E23" s="68"/>
      <c r="F23" s="68"/>
    </row>
    <row r="24" spans="2:6">
      <c r="E24" s="68"/>
      <c r="F24" s="68"/>
    </row>
    <row r="25" spans="2:6">
      <c r="B25" s="2" t="s">
        <v>66</v>
      </c>
      <c r="E25" s="68"/>
      <c r="F25" s="68"/>
    </row>
    <row r="26" spans="2:6">
      <c r="B26" s="27" t="s">
        <v>67</v>
      </c>
      <c r="C26" s="43">
        <v>25456</v>
      </c>
      <c r="D26" s="43">
        <v>21453</v>
      </c>
      <c r="E26" s="68"/>
    </row>
    <row r="27" spans="2:6">
      <c r="B27" s="19" t="s">
        <v>7</v>
      </c>
      <c r="C27" s="42">
        <f>+C26+C9</f>
        <v>42892</v>
      </c>
      <c r="D27" s="42">
        <f>+D26+D9</f>
        <v>40296</v>
      </c>
      <c r="E27" s="68"/>
    </row>
    <row r="28" spans="2:6">
      <c r="B28" s="33" t="s">
        <v>68</v>
      </c>
      <c r="C28" s="46">
        <f>+C27/C5</f>
        <v>0.30584057671327625</v>
      </c>
      <c r="D28" s="46">
        <f>+D27/D5</f>
        <v>0.31760644418872269</v>
      </c>
      <c r="E28" s="68"/>
    </row>
    <row r="29" spans="2:6">
      <c r="E29" s="68"/>
    </row>
    <row r="30" spans="2:6" ht="53.25" customHeight="1">
      <c r="B30" s="56"/>
      <c r="C30" s="57"/>
      <c r="D30" s="36"/>
      <c r="E30" s="68"/>
    </row>
    <row r="31" spans="2:6">
      <c r="E31" s="68"/>
    </row>
    <row r="32" spans="2:6">
      <c r="E32" s="68"/>
    </row>
    <row r="33" spans="5:5">
      <c r="E33" s="68"/>
    </row>
    <row r="34" spans="5:5">
      <c r="E34" s="68"/>
    </row>
    <row r="35" spans="5:5">
      <c r="E35" s="68"/>
    </row>
    <row r="36" spans="5:5">
      <c r="E36" s="68"/>
    </row>
    <row r="37" spans="5:5">
      <c r="E37" s="68"/>
    </row>
    <row r="38" spans="5:5">
      <c r="E38" s="68"/>
    </row>
    <row r="39" spans="5:5">
      <c r="E39" s="68"/>
    </row>
    <row r="40" spans="5:5">
      <c r="E40" s="68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6"/>
  <sheetViews>
    <sheetView showGridLines="0" zoomScale="110" zoomScaleNormal="110" workbookViewId="0"/>
  </sheetViews>
  <sheetFormatPr baseColWidth="10" defaultColWidth="11.42578125" defaultRowHeight="14.25"/>
  <cols>
    <col min="1" max="1" width="5.7109375" style="1" customWidth="1"/>
    <col min="2" max="2" width="57.85546875" style="1" customWidth="1"/>
    <col min="3" max="16384" width="11.42578125" style="1"/>
  </cols>
  <sheetData>
    <row r="1" spans="1:5" ht="12.75"/>
    <row r="2" spans="1:5" ht="12.75">
      <c r="B2" s="59" t="s">
        <v>0</v>
      </c>
    </row>
    <row r="3" spans="1:5" ht="12.75"/>
    <row r="4" spans="1:5" ht="20.25" customHeight="1">
      <c r="A4" s="60"/>
      <c r="B4" s="21" t="s">
        <v>35</v>
      </c>
      <c r="C4" s="38">
        <v>45382</v>
      </c>
      <c r="D4" s="38">
        <v>45291</v>
      </c>
    </row>
    <row r="5" spans="1:5" s="22" customFormat="1" ht="6" customHeight="1"/>
    <row r="6" spans="1:5" s="61" customFormat="1" ht="15" customHeight="1">
      <c r="B6" s="23" t="s">
        <v>36</v>
      </c>
      <c r="C6" s="34">
        <v>753266</v>
      </c>
      <c r="D6" s="34">
        <v>865113</v>
      </c>
    </row>
    <row r="7" spans="1:5" s="61" customFormat="1" ht="15" customHeight="1">
      <c r="B7" s="23" t="s">
        <v>37</v>
      </c>
      <c r="C7" s="34">
        <v>184208</v>
      </c>
      <c r="D7" s="34">
        <v>175936</v>
      </c>
    </row>
    <row r="8" spans="1:5" ht="35.25" customHeight="1">
      <c r="B8" s="62" t="s">
        <v>102</v>
      </c>
      <c r="C8" s="34">
        <v>14536</v>
      </c>
      <c r="D8" s="34">
        <v>11914</v>
      </c>
      <c r="E8" s="61"/>
    </row>
    <row r="9" spans="1:5" s="61" customFormat="1" ht="15" customHeight="1">
      <c r="B9" s="24" t="s">
        <v>38</v>
      </c>
      <c r="C9" s="25">
        <v>952010</v>
      </c>
      <c r="D9" s="25">
        <v>1052963</v>
      </c>
    </row>
    <row r="10" spans="1:5" s="61" customFormat="1" ht="15" customHeight="1">
      <c r="B10" s="23" t="s">
        <v>39</v>
      </c>
      <c r="C10" s="26">
        <v>874670</v>
      </c>
      <c r="D10" s="26">
        <v>852421</v>
      </c>
    </row>
    <row r="11" spans="1:5" ht="15" customHeight="1">
      <c r="B11" s="23" t="s">
        <v>40</v>
      </c>
      <c r="C11" s="26">
        <v>282637</v>
      </c>
      <c r="D11" s="26">
        <v>290106</v>
      </c>
    </row>
    <row r="12" spans="1:5" ht="15" customHeight="1">
      <c r="B12" s="24" t="s">
        <v>41</v>
      </c>
      <c r="C12" s="25">
        <v>1157307</v>
      </c>
      <c r="D12" s="25">
        <v>1142527</v>
      </c>
    </row>
    <row r="13" spans="1:5" ht="15" customHeight="1">
      <c r="B13" s="24" t="s">
        <v>42</v>
      </c>
      <c r="C13" s="25">
        <f>+C12+C9</f>
        <v>2109317</v>
      </c>
      <c r="D13" s="25">
        <v>2195490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43</v>
      </c>
      <c r="C15" s="34">
        <v>125761</v>
      </c>
      <c r="D15" s="34">
        <v>119556</v>
      </c>
    </row>
    <row r="16" spans="1:5" ht="15" customHeight="1">
      <c r="B16" s="23" t="s">
        <v>44</v>
      </c>
      <c r="C16" s="26">
        <f>+C17-C15</f>
        <v>261994</v>
      </c>
      <c r="D16" s="26">
        <v>388188</v>
      </c>
    </row>
    <row r="17" spans="2:4" s="61" customFormat="1" ht="15" customHeight="1">
      <c r="B17" s="24" t="s">
        <v>45</v>
      </c>
      <c r="C17" s="25">
        <v>387755</v>
      </c>
      <c r="D17" s="25">
        <v>507744</v>
      </c>
    </row>
    <row r="18" spans="2:4" s="61" customFormat="1" ht="15" customHeight="1">
      <c r="B18" s="23" t="s">
        <v>46</v>
      </c>
      <c r="C18" s="34">
        <v>374800</v>
      </c>
      <c r="D18" s="34">
        <v>369733</v>
      </c>
    </row>
    <row r="19" spans="2:4" ht="15" customHeight="1">
      <c r="B19" s="23" t="s">
        <v>47</v>
      </c>
      <c r="C19" s="26">
        <f>+C20-C18</f>
        <v>145148</v>
      </c>
      <c r="D19" s="26">
        <v>128390</v>
      </c>
    </row>
    <row r="20" spans="2:4" ht="12.75">
      <c r="B20" s="24" t="s">
        <v>48</v>
      </c>
      <c r="C20" s="25">
        <v>519948</v>
      </c>
      <c r="D20" s="25">
        <v>498123</v>
      </c>
    </row>
    <row r="21" spans="2:4" s="61" customFormat="1" ht="20.100000000000001" customHeight="1">
      <c r="B21" s="24" t="s">
        <v>49</v>
      </c>
      <c r="C21" s="25">
        <f>+C20+C17</f>
        <v>907703</v>
      </c>
      <c r="D21" s="25">
        <v>1005867</v>
      </c>
    </row>
    <row r="22" spans="2:4" s="61" customFormat="1" ht="20.100000000000001" customHeight="1">
      <c r="B22" s="29"/>
      <c r="C22" s="34"/>
      <c r="D22" s="34"/>
    </row>
    <row r="23" spans="2:4" ht="12.75">
      <c r="B23" s="23" t="s">
        <v>50</v>
      </c>
      <c r="C23" s="26">
        <v>1179771</v>
      </c>
      <c r="D23" s="26">
        <v>1168203</v>
      </c>
    </row>
    <row r="24" spans="2:4" ht="12.75">
      <c r="B24" s="23" t="s">
        <v>51</v>
      </c>
      <c r="C24" s="26">
        <v>21843</v>
      </c>
      <c r="D24" s="26">
        <v>21420</v>
      </c>
    </row>
    <row r="25" spans="2:4" ht="12.75">
      <c r="B25" s="24" t="s">
        <v>52</v>
      </c>
      <c r="C25" s="25">
        <f>+C24+C23</f>
        <v>1201614</v>
      </c>
      <c r="D25" s="25">
        <v>1189623</v>
      </c>
    </row>
    <row r="26" spans="2:4" ht="12.75">
      <c r="B26" s="24" t="s">
        <v>53</v>
      </c>
      <c r="C26" s="25">
        <f>+C25+C21</f>
        <v>2109317</v>
      </c>
      <c r="D26" s="25">
        <v>2195490</v>
      </c>
    </row>
    <row r="27" spans="2:4" ht="12.75"/>
    <row r="28" spans="2:4" ht="12.75"/>
    <row r="29" spans="2:4" ht="12.75"/>
    <row r="30" spans="2:4" ht="12.75"/>
    <row r="31" spans="2:4" ht="12.75"/>
    <row r="32" spans="2:4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8"/>
  <sheetViews>
    <sheetView showGridLines="0" zoomScale="110" zoomScaleNormal="110" workbookViewId="0"/>
  </sheetViews>
  <sheetFormatPr baseColWidth="10" defaultColWidth="11.42578125" defaultRowHeight="12.75"/>
  <cols>
    <col min="1" max="1" width="5.7109375" style="1" customWidth="1"/>
    <col min="2" max="2" width="34.85546875" style="1" customWidth="1"/>
    <col min="3" max="5" width="11.42578125" style="1"/>
    <col min="6" max="6" width="16.5703125" style="1" customWidth="1"/>
    <col min="7" max="7" width="14.28515625" style="1" customWidth="1"/>
    <col min="8" max="16384" width="11.42578125" style="1"/>
  </cols>
  <sheetData>
    <row r="1" spans="2:4" ht="13.5" thickBot="1">
      <c r="B1" s="59" t="s">
        <v>0</v>
      </c>
      <c r="C1" s="69"/>
      <c r="D1" s="69"/>
    </row>
    <row r="2" spans="2:4" ht="18.75" customHeight="1" thickBot="1">
      <c r="B2" s="47"/>
      <c r="C2" s="48">
        <v>2023</v>
      </c>
      <c r="D2" s="48">
        <v>2022</v>
      </c>
    </row>
    <row r="3" spans="2:4">
      <c r="B3" s="1" t="s">
        <v>69</v>
      </c>
      <c r="C3" s="70">
        <v>40105</v>
      </c>
      <c r="D3" s="70">
        <v>36543</v>
      </c>
    </row>
    <row r="4" spans="2:4">
      <c r="B4" s="1" t="s">
        <v>92</v>
      </c>
      <c r="C4" s="70">
        <v>2627</v>
      </c>
      <c r="D4" s="70">
        <v>2216</v>
      </c>
    </row>
    <row r="5" spans="2:4" ht="18.75" customHeight="1"/>
    <row r="6" spans="2:4">
      <c r="B6" s="30" t="s">
        <v>93</v>
      </c>
    </row>
    <row r="7" spans="2:4">
      <c r="B7" s="31" t="s">
        <v>2</v>
      </c>
      <c r="C7" s="50">
        <v>116817</v>
      </c>
      <c r="D7" s="50">
        <v>107256</v>
      </c>
    </row>
    <row r="8" spans="2:4">
      <c r="B8" s="1" t="s">
        <v>3</v>
      </c>
      <c r="C8" s="51">
        <v>-84047</v>
      </c>
      <c r="D8" s="51">
        <v>-73538</v>
      </c>
    </row>
    <row r="9" spans="2:4">
      <c r="B9" s="2" t="s">
        <v>4</v>
      </c>
      <c r="C9" s="52">
        <f>+C8+C7</f>
        <v>32770</v>
      </c>
      <c r="D9" s="52">
        <f>+D8+D7</f>
        <v>33718</v>
      </c>
    </row>
    <row r="10" spans="2:4">
      <c r="B10" s="1" t="s">
        <v>5</v>
      </c>
      <c r="C10" s="51">
        <v>-16778</v>
      </c>
      <c r="D10" s="51">
        <v>-13628</v>
      </c>
    </row>
    <row r="11" spans="2:4">
      <c r="B11" s="31" t="s">
        <v>6</v>
      </c>
      <c r="C11" s="53">
        <f>+C9+C10</f>
        <v>15992</v>
      </c>
      <c r="D11" s="53">
        <f>+D9+D10</f>
        <v>20090</v>
      </c>
    </row>
    <row r="12" spans="2:4">
      <c r="B12" s="2" t="s">
        <v>7</v>
      </c>
      <c r="C12" s="54">
        <f>+C11+C13</f>
        <v>36817</v>
      </c>
      <c r="D12" s="54">
        <f>+D11+D13</f>
        <v>38061</v>
      </c>
    </row>
    <row r="13" spans="2:4">
      <c r="B13" s="1" t="s">
        <v>8</v>
      </c>
      <c r="C13" s="55">
        <v>20825</v>
      </c>
      <c r="D13" s="55">
        <v>17971</v>
      </c>
    </row>
    <row r="14" spans="2:4">
      <c r="B14" s="1" t="s">
        <v>9</v>
      </c>
      <c r="C14" s="58">
        <f>+C12/C7</f>
        <v>0.31516816901649591</v>
      </c>
      <c r="D14" s="58">
        <f>+D12/D7</f>
        <v>0.35486126650257327</v>
      </c>
    </row>
    <row r="15" spans="2:4">
      <c r="B15" s="71" t="s">
        <v>10</v>
      </c>
      <c r="C15" s="51">
        <v>1156</v>
      </c>
      <c r="D15" s="51">
        <v>1005</v>
      </c>
    </row>
    <row r="16" spans="2:4">
      <c r="B16" s="1" t="s">
        <v>103</v>
      </c>
      <c r="C16" s="51">
        <v>-5561</v>
      </c>
      <c r="D16" s="51">
        <v>-8339</v>
      </c>
    </row>
    <row r="17" spans="2:4">
      <c r="B17" s="72" t="s">
        <v>11</v>
      </c>
      <c r="C17" s="53">
        <f>+C16+C15+C11-C18</f>
        <v>11214</v>
      </c>
      <c r="D17" s="53">
        <f>+D16+D15+D11-D18</f>
        <v>11992</v>
      </c>
    </row>
    <row r="18" spans="2:4">
      <c r="B18" s="71" t="s">
        <v>12</v>
      </c>
      <c r="C18" s="51">
        <v>373</v>
      </c>
      <c r="D18" s="51">
        <v>764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H19"/>
  <sheetViews>
    <sheetView showGridLines="0" zoomScale="110" zoomScaleNormal="110" workbookViewId="0"/>
  </sheetViews>
  <sheetFormatPr baseColWidth="10" defaultColWidth="11.42578125" defaultRowHeight="12.75"/>
  <cols>
    <col min="1" max="1" width="5.7109375" style="1" customWidth="1"/>
    <col min="2" max="2" width="35.28515625" style="1" customWidth="1"/>
    <col min="3" max="16384" width="11.42578125" style="1"/>
  </cols>
  <sheetData>
    <row r="1" spans="2:4" ht="13.5" thickBot="1">
      <c r="B1" s="59" t="s">
        <v>0</v>
      </c>
      <c r="C1" s="69"/>
      <c r="D1" s="69"/>
    </row>
    <row r="2" spans="2:4" ht="18.75" customHeight="1" thickBot="1">
      <c r="B2" s="47"/>
      <c r="C2" s="48" t="s">
        <v>100</v>
      </c>
      <c r="D2" s="48" t="s">
        <v>101</v>
      </c>
    </row>
    <row r="3" spans="2:4">
      <c r="B3" s="1" t="s">
        <v>94</v>
      </c>
      <c r="C3" s="49">
        <v>103960</v>
      </c>
      <c r="D3" s="49">
        <v>73902.80015000001</v>
      </c>
    </row>
    <row r="4" spans="2:4">
      <c r="B4" s="1" t="s">
        <v>95</v>
      </c>
      <c r="C4" s="49">
        <v>17522</v>
      </c>
      <c r="D4" s="49">
        <v>19239.119490000001</v>
      </c>
    </row>
    <row r="5" spans="2:4">
      <c r="B5" s="1" t="s">
        <v>96</v>
      </c>
      <c r="C5" s="49">
        <v>121482</v>
      </c>
      <c r="D5" s="49">
        <v>93141.919640000007</v>
      </c>
    </row>
    <row r="6" spans="2:4">
      <c r="B6" s="1" t="s">
        <v>97</v>
      </c>
      <c r="C6" s="49">
        <v>1833</v>
      </c>
      <c r="D6" s="49">
        <v>1794</v>
      </c>
    </row>
    <row r="8" spans="2:4">
      <c r="B8" s="30" t="s">
        <v>93</v>
      </c>
    </row>
    <row r="9" spans="2:4">
      <c r="B9" s="31" t="s">
        <v>2</v>
      </c>
      <c r="C9" s="50">
        <v>23174</v>
      </c>
      <c r="D9" s="50">
        <v>19300</v>
      </c>
    </row>
    <row r="10" spans="2:4">
      <c r="B10" s="1" t="s">
        <v>3</v>
      </c>
      <c r="C10" s="51">
        <v>-16595</v>
      </c>
      <c r="D10" s="51">
        <v>-14400</v>
      </c>
    </row>
    <row r="11" spans="2:4">
      <c r="B11" s="2" t="s">
        <v>4</v>
      </c>
      <c r="C11" s="52">
        <f>+C10+C9</f>
        <v>6579</v>
      </c>
      <c r="D11" s="52">
        <f>+D10+D9</f>
        <v>4900</v>
      </c>
    </row>
    <row r="12" spans="2:4">
      <c r="B12" s="1" t="s">
        <v>5</v>
      </c>
      <c r="C12" s="51">
        <v>-2818</v>
      </c>
      <c r="D12" s="51">
        <v>-2081</v>
      </c>
    </row>
    <row r="13" spans="2:4">
      <c r="B13" s="31" t="s">
        <v>6</v>
      </c>
      <c r="C13" s="53">
        <f>+C11+C12</f>
        <v>3761</v>
      </c>
      <c r="D13" s="53">
        <f>+D11+D12</f>
        <v>2819</v>
      </c>
    </row>
    <row r="14" spans="2:4">
      <c r="B14" s="2" t="s">
        <v>7</v>
      </c>
      <c r="C14" s="54">
        <f>+C13+C15</f>
        <v>8159</v>
      </c>
      <c r="D14" s="54">
        <f>+D13+D15</f>
        <v>5947</v>
      </c>
    </row>
    <row r="15" spans="2:4">
      <c r="B15" s="1" t="s">
        <v>8</v>
      </c>
      <c r="C15" s="55">
        <v>4398</v>
      </c>
      <c r="D15" s="55">
        <v>3128</v>
      </c>
    </row>
    <row r="16" spans="2:4">
      <c r="B16" s="1" t="s">
        <v>9</v>
      </c>
      <c r="C16" s="58">
        <f>+C14/C9</f>
        <v>0.35207560196772247</v>
      </c>
      <c r="D16" s="58">
        <f>+D14/D9</f>
        <v>0.30813471502590672</v>
      </c>
    </row>
    <row r="17" spans="2:8">
      <c r="B17" s="1" t="s">
        <v>103</v>
      </c>
      <c r="C17" s="51">
        <v>896</v>
      </c>
      <c r="D17" s="51">
        <v>-1869</v>
      </c>
    </row>
    <row r="18" spans="2:8">
      <c r="B18" s="72" t="s">
        <v>11</v>
      </c>
      <c r="C18" s="53">
        <f>+C17+C13</f>
        <v>4657</v>
      </c>
      <c r="D18" s="53">
        <f>+D17+D13</f>
        <v>950</v>
      </c>
    </row>
    <row r="19" spans="2:8">
      <c r="F19" s="71"/>
      <c r="G19" s="51"/>
      <c r="H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"/>
  <sheetViews>
    <sheetView showGridLines="0" zoomScale="115" zoomScaleNormal="115" workbookViewId="0"/>
  </sheetViews>
  <sheetFormatPr baseColWidth="10" defaultColWidth="11.42578125" defaultRowHeight="12.75"/>
  <cols>
    <col min="1" max="1" width="5.7109375" style="1" customWidth="1"/>
    <col min="2" max="2" width="38.7109375" style="1" customWidth="1"/>
    <col min="3" max="16384" width="11.42578125" style="1"/>
  </cols>
  <sheetData>
    <row r="2" spans="1:8">
      <c r="B2" s="59" t="s">
        <v>0</v>
      </c>
    </row>
    <row r="4" spans="1:8" ht="38.1" customHeight="1">
      <c r="A4" s="73"/>
      <c r="B4" s="21" t="s">
        <v>70</v>
      </c>
      <c r="C4" s="37">
        <v>45016</v>
      </c>
      <c r="D4" s="37">
        <v>45291</v>
      </c>
    </row>
    <row r="5" spans="1:8" s="22" customFormat="1"/>
    <row r="6" spans="1:8" s="22" customFormat="1">
      <c r="B6" s="32"/>
    </row>
    <row r="7" spans="1:8">
      <c r="B7" s="27" t="s">
        <v>71</v>
      </c>
      <c r="C7" s="28">
        <v>500561</v>
      </c>
      <c r="D7" s="28">
        <v>489289</v>
      </c>
      <c r="E7" s="28"/>
      <c r="F7" s="28"/>
      <c r="H7" s="28"/>
    </row>
    <row r="8" spans="1:8">
      <c r="B8" s="27" t="s">
        <v>72</v>
      </c>
      <c r="C8" s="28">
        <v>753266</v>
      </c>
      <c r="D8" s="28">
        <v>865113</v>
      </c>
      <c r="E8" s="28"/>
      <c r="F8" s="28"/>
      <c r="H8" s="28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5" ma:contentTypeDescription="Crear nuevo documento." ma:contentTypeScope="" ma:versionID="fa5e6a4ff2225f4e03f0842b61e3feab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e5fbbe45e3feb00bb027778768c79783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3.xml><?xml version="1.0" encoding="utf-8"?>
<ds:datastoreItem xmlns:ds="http://schemas.openxmlformats.org/officeDocument/2006/customXml" ds:itemID="{8CF2910D-FBAA-4F87-B0DB-AF6EBEA1E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2024-05-03T13:13:35Z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</Properties>
</file>