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4/2Q24/"/>
    </mc:Choice>
  </mc:AlternateContent>
  <xr:revisionPtr revIDLastSave="37" documentId="8_{C78D8966-3A0E-403F-BAAD-45441531DC91}" xr6:coauthVersionLast="47" xr6:coauthVersionMax="47" xr10:uidLastSave="{9A4D72FA-FBB2-4C66-93D8-874DA9EEF0E3}"/>
  <bookViews>
    <workbookView xWindow="-110" yWindow="-110" windowWidth="19420" windowHeight="10300" tabRatio="827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5" i="13"/>
  <c r="I12" i="13"/>
  <c r="I10" i="13"/>
  <c r="I9" i="13"/>
  <c r="I6" i="13"/>
  <c r="I4" i="13"/>
  <c r="I3" i="13"/>
  <c r="H17" i="13"/>
  <c r="H15" i="13"/>
  <c r="H12" i="13"/>
  <c r="H10" i="13"/>
  <c r="H11" i="13" s="1"/>
  <c r="H13" i="13" s="1"/>
  <c r="H9" i="13"/>
  <c r="H6" i="13"/>
  <c r="H4" i="13"/>
  <c r="H3" i="13"/>
  <c r="F5" i="13"/>
  <c r="I5" i="13" s="1"/>
  <c r="E5" i="13"/>
  <c r="H5" i="13" s="1"/>
  <c r="I18" i="6"/>
  <c r="I16" i="6"/>
  <c r="I15" i="6"/>
  <c r="I13" i="6"/>
  <c r="I10" i="6"/>
  <c r="I8" i="6"/>
  <c r="I9" i="6" s="1"/>
  <c r="I11" i="6" s="1"/>
  <c r="I12" i="6" s="1"/>
  <c r="I14" i="6" s="1"/>
  <c r="I7" i="6"/>
  <c r="H18" i="6"/>
  <c r="H16" i="6"/>
  <c r="H15" i="6"/>
  <c r="H13" i="6"/>
  <c r="H10" i="6"/>
  <c r="H9" i="6"/>
  <c r="H11" i="6" s="1"/>
  <c r="H17" i="6" s="1"/>
  <c r="H8" i="6"/>
  <c r="H7" i="6"/>
  <c r="H4" i="6"/>
  <c r="H3" i="6"/>
  <c r="H14" i="13" l="1"/>
  <c r="H16" i="13" s="1"/>
  <c r="I11" i="13"/>
  <c r="I13" i="13" s="1"/>
  <c r="I14" i="13" s="1"/>
  <c r="I16" i="13" s="1"/>
  <c r="H12" i="6"/>
  <c r="H14" i="6" s="1"/>
  <c r="I17" i="6"/>
  <c r="I18" i="13" l="1"/>
  <c r="C19" i="5" l="1"/>
  <c r="C16" i="5"/>
  <c r="C11" i="5"/>
  <c r="C12" i="5" s="1"/>
  <c r="C7" i="5"/>
  <c r="C9" i="5" s="1"/>
  <c r="I8" i="4"/>
  <c r="I10" i="4"/>
  <c r="I7" i="4"/>
  <c r="I9" i="4" s="1"/>
  <c r="I6" i="4"/>
  <c r="I5" i="4"/>
  <c r="I26" i="4"/>
  <c r="I22" i="4"/>
  <c r="I21" i="4"/>
  <c r="I19" i="4"/>
  <c r="I20" i="4" s="1"/>
  <c r="I18" i="4"/>
  <c r="I17" i="4"/>
  <c r="I15" i="4"/>
  <c r="I14" i="4"/>
  <c r="I13" i="4"/>
  <c r="I12" i="4"/>
  <c r="I11" i="4"/>
  <c r="H20" i="4"/>
  <c r="H16" i="4"/>
  <c r="H6" i="4"/>
  <c r="H7" i="4"/>
  <c r="H26" i="4"/>
  <c r="H22" i="4"/>
  <c r="H21" i="4"/>
  <c r="H19" i="4"/>
  <c r="H18" i="4"/>
  <c r="H17" i="4"/>
  <c r="H5" i="4"/>
  <c r="D16" i="4"/>
  <c r="C16" i="4"/>
  <c r="H15" i="4"/>
  <c r="H14" i="4"/>
  <c r="H13" i="4"/>
  <c r="H12" i="4"/>
  <c r="H11" i="4"/>
  <c r="H10" i="4"/>
  <c r="H8" i="4"/>
  <c r="F27" i="4"/>
  <c r="F28" i="4" s="1"/>
  <c r="F26" i="4"/>
  <c r="F10" i="4"/>
  <c r="E26" i="4"/>
  <c r="E10" i="4"/>
  <c r="F11" i="13"/>
  <c r="F13" i="13" s="1"/>
  <c r="E11" i="13"/>
  <c r="E13" i="13" s="1"/>
  <c r="F9" i="6"/>
  <c r="F11" i="6" s="1"/>
  <c r="E9" i="6"/>
  <c r="E11" i="6" s="1"/>
  <c r="F7" i="4"/>
  <c r="F9" i="4" s="1"/>
  <c r="E7" i="4"/>
  <c r="E9" i="4" s="1"/>
  <c r="E27" i="4" s="1"/>
  <c r="E28" i="4" s="1"/>
  <c r="D18" i="13"/>
  <c r="D11" i="13"/>
  <c r="D13" i="13" s="1"/>
  <c r="C11" i="13"/>
  <c r="C13" i="13" s="1"/>
  <c r="C18" i="13" s="1"/>
  <c r="C25" i="5"/>
  <c r="D7" i="4"/>
  <c r="D9" i="4" s="1"/>
  <c r="C7" i="4"/>
  <c r="C9" i="4" s="1"/>
  <c r="C13" i="5" l="1"/>
  <c r="I16" i="4"/>
  <c r="D18" i="4"/>
  <c r="D20" i="4" s="1"/>
  <c r="H9" i="4"/>
  <c r="C18" i="4"/>
  <c r="C20" i="4" s="1"/>
  <c r="H18" i="13"/>
  <c r="F18" i="13"/>
  <c r="F14" i="13"/>
  <c r="F16" i="13" s="1"/>
  <c r="E18" i="13"/>
  <c r="E14" i="13"/>
  <c r="E16" i="13" s="1"/>
  <c r="F17" i="6"/>
  <c r="F12" i="6"/>
  <c r="F14" i="6" s="1"/>
  <c r="E12" i="6"/>
  <c r="E14" i="6" s="1"/>
  <c r="E17" i="6"/>
  <c r="E16" i="4"/>
  <c r="E18" i="4" s="1"/>
  <c r="E20" i="4" s="1"/>
  <c r="F16" i="4"/>
  <c r="F18" i="4" s="1"/>
  <c r="F20" i="4" s="1"/>
  <c r="C14" i="13"/>
  <c r="C16" i="13" s="1"/>
  <c r="D14" i="13"/>
  <c r="D16" i="13" s="1"/>
  <c r="I27" i="4" l="1"/>
  <c r="I28" i="4" s="1"/>
  <c r="H27" i="4"/>
  <c r="H28" i="4" s="1"/>
  <c r="D9" i="6"/>
  <c r="D11" i="6" s="1"/>
  <c r="C9" i="6"/>
  <c r="C11" i="6" s="1"/>
  <c r="D27" i="4"/>
  <c r="C27" i="4"/>
  <c r="C28" i="4" s="1"/>
  <c r="D12" i="6" l="1"/>
  <c r="D14" i="6" s="1"/>
  <c r="D17" i="6"/>
  <c r="C12" i="6"/>
  <c r="C14" i="6" s="1"/>
  <c r="C17" i="6"/>
  <c r="D28" i="4"/>
  <c r="C17" i="5"/>
  <c r="C20" i="5"/>
  <c r="C21" i="5" l="1"/>
  <c r="C26" i="5" s="1"/>
</calcChain>
</file>

<file path=xl/sharedStrings.xml><?xml version="1.0" encoding="utf-8"?>
<sst xmlns="http://schemas.openxmlformats.org/spreadsheetml/2006/main" count="179" uniqueCount="108">
  <si>
    <t>INICIO</t>
  </si>
  <si>
    <t>Principales Drivers por Negocios</t>
  </si>
  <si>
    <t>División</t>
  </si>
  <si>
    <t>Drivers</t>
  </si>
  <si>
    <t>Remolcadores</t>
  </si>
  <si>
    <t>Faenas portuarias y días time charter</t>
  </si>
  <si>
    <t>Logística de carga aérea</t>
  </si>
  <si>
    <t>Toneladas movilizadas y vuelos atendidos</t>
  </si>
  <si>
    <t>División Remolcadores</t>
  </si>
  <si>
    <t>País</t>
  </si>
  <si>
    <t>% SAAM</t>
  </si>
  <si>
    <t>Principales Negocios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</si>
  <si>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</si>
  <si>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t>Filial</t>
  </si>
  <si>
    <t xml:space="preserve">Remolcaje / Servicios a Terminales Oil&amp;Gas </t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</si>
  <si>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</si>
  <si>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</si>
  <si>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t>Remolcaje</t>
  </si>
  <si>
    <t>Chile</t>
  </si>
  <si>
    <t>Uruguay</t>
  </si>
  <si>
    <t>Remolcaje / Barcazas</t>
  </si>
  <si>
    <t>Ecuador</t>
  </si>
  <si>
    <t>Guatemala</t>
  </si>
  <si>
    <t>Costa Rica</t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</si>
  <si>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</si>
  <si>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</si>
  <si>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</si>
  <si>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</si>
  <si>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Perú</t>
  </si>
  <si>
    <t>El Salvador</t>
  </si>
  <si>
    <t xml:space="preserve">Servicios a Terminales Oil&amp;Gas </t>
  </si>
  <si>
    <t>Chile LNG</t>
  </si>
  <si>
    <t>Coligada</t>
  </si>
  <si>
    <t>Chile /Argentina TABSA</t>
  </si>
  <si>
    <t>Transbordadores</t>
  </si>
  <si>
    <t>(1) SAAM Towage 100% propiedad a partir de 01 Noviembre 2019</t>
  </si>
  <si>
    <t>(2) Adquisicion 70% Intertug febrero 2021</t>
  </si>
  <si>
    <t>Empresa</t>
  </si>
  <si>
    <r>
      <t xml:space="preserve">Aerosan </t>
    </r>
    <r>
      <rPr>
        <vertAlign val="superscript"/>
        <sz val="10"/>
        <color theme="1"/>
        <rFont val="Calibri"/>
        <family val="2"/>
      </rPr>
      <t>(1)</t>
    </r>
  </si>
  <si>
    <t>Servico de carga aeroportuaria / Servicios en Rampa</t>
  </si>
  <si>
    <t>Colombia</t>
  </si>
  <si>
    <t>(1) Aerosan: 100% propiedad a partir de 01 noviembre 2020</t>
  </si>
  <si>
    <t>Estados de Resultados Consolidados (MUS$)</t>
  </si>
  <si>
    <t>1T24</t>
  </si>
  <si>
    <t>1T23</t>
  </si>
  <si>
    <t>2T24</t>
  </si>
  <si>
    <t>2T23</t>
  </si>
  <si>
    <t>1S24</t>
  </si>
  <si>
    <t>1S23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</si>
  <si>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</si>
  <si>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</si>
  <si>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</si>
  <si>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</si>
  <si>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</si>
  <si>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</si>
  <si>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</si>
  <si>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</si>
  <si>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</si>
  <si>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</si>
  <si>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</si>
  <si>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</si>
  <si>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ganancias, operaciones continuadas</t>
  </si>
  <si>
    <t>Ganancia (pérdida) procedente de operaciones continuadas</t>
  </si>
  <si>
    <t>Ganancia (pérdida) procedente de operaciones discontinuadas</t>
  </si>
  <si>
    <t>Utilidad</t>
  </si>
  <si>
    <t>Utilidad Controladora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</si>
  <si>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</si>
  <si>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</si>
  <si>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</si>
  <si>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</si>
  <si>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</si>
  <si>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</si>
  <si>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</si>
  <si>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</si>
  <si>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para su disposición clasificados como mantenidos para la venta y operaciones discontinuadas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</si>
  <si>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</si>
  <si>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</si>
  <si>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</si>
  <si>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</si>
  <si>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</si>
  <si>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</si>
  <si>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</si>
  <si>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</si>
  <si>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</si>
  <si>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</si>
  <si>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</si>
  <si>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</si>
  <si>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</si>
  <si>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</si>
  <si>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</si>
  <si>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</si>
  <si>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Total Faenas</t>
  </si>
  <si>
    <t>Días time charter</t>
  </si>
  <si>
    <t>Resultado (MUS$)</t>
  </si>
  <si>
    <t xml:space="preserve">Ingresos </t>
  </si>
  <si>
    <t>Ganancia Bruta</t>
  </si>
  <si>
    <t>Resultado Operacional</t>
  </si>
  <si>
    <t>Depreciación y Amortizaciones</t>
  </si>
  <si>
    <t>Margen  EBITDA</t>
  </si>
  <si>
    <t>Participación Asociadas</t>
  </si>
  <si>
    <t xml:space="preserve">Resultado NOP + Impuesto </t>
  </si>
  <si>
    <t>Toneladas exportación movilizadas</t>
  </si>
  <si>
    <t>Toneladas importación movilizadas</t>
  </si>
  <si>
    <t>Total toneladas movilizadas</t>
  </si>
  <si>
    <t>Vuelos atendidos</t>
  </si>
  <si>
    <t>Balance (MUS$)</t>
  </si>
  <si>
    <t>Deuda Financiera Consolidada</t>
  </si>
  <si>
    <t>Efectivo y equivalentes al efectivo Consolidado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</si>
</sst>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\ _€_-;\-* #,##0\ _€_-;_-* &quot;-&quot;\ _€_-;_-@_-"/>
    <numFmt numFmtId="167" formatCode="_-* #,##0.00\ _€_-;\-* #,##0.00\ _€_-;_-* &quot;-&quot;??\ _€_-;_-@_-"/>
    <numFmt numFmtId="168" formatCode="&quot;$&quot;\ #,##0;\-&quot;$&quot;\ #,##0"/>
    <numFmt numFmtId="169" formatCode="&quot;$&quot;\ #,##0.00;\-&quot;$&quot;\ #,##0.00"/>
    <numFmt numFmtId="170" formatCode="&quot;$&quot;\ #,##0.00;[Red]\-&quot;$&quot;\ #,##0.00"/>
    <numFmt numFmtId="171" formatCode="_-&quot;$&quot;\ * #,##0_-;\-&quot;$&quot;\ * #,##0_-;_-&quot;$&quot;\ * &quot;-&quot;_-;_-@_-"/>
    <numFmt numFmtId="172" formatCode="_-&quot;$&quot;\ * #,##0.00_-;\-&quot;$&quot;\ * #,##0.00_-;_-&quot;$&quot;\ * &quot;-&quot;??_-;_-@_-"/>
    <numFmt numFmtId="173" formatCode="#,##0.0_);\(#,##0.0\)"/>
    <numFmt numFmtId="174" formatCode="#,##0;\(#,##0\)"/>
    <numFmt numFmtId="175" formatCode="[$$]#,##0_);\([$$]#,##0\);[$$]#,##0_);@_)"/>
    <numFmt numFmtId="176" formatCode="0.000000"/>
    <numFmt numFmtId="177" formatCode="0.0000000"/>
    <numFmt numFmtId="178" formatCode="0.0_)\%;\(0.0\)\%;0.0_)\%;@_)_%"/>
    <numFmt numFmtId="179" formatCode="0.0\x;&quot;nm&quot;_x;&quot;nm&quot;;* @_x"/>
    <numFmt numFmtId="180" formatCode="#,##0.0_)_%;\(#,##0.0\)_%;0.0_)_%;@_)_%"/>
    <numFmt numFmtId="181" formatCode="0.00\x;&quot;nm&quot;_x;&quot;nm&quot;;* @_x"/>
    <numFmt numFmtId="182" formatCode="_ * #,##0_ ;_ * \(#,##0\)_ ;_ * &quot;-&quot;??_ ;_ @_ "/>
    <numFmt numFmtId="183" formatCode="#,##0.0_);\(#,##0.0\);#,##0.0_);@_)"/>
    <numFmt numFmtId="184" formatCode="_-&quot;£ &quot;* #,##0.00_-;\-&quot;£ &quot;* #,##0.00_-;_-&quot;£ &quot;* &quot;-&quot;??_-;_-@_-"/>
    <numFmt numFmtId="185" formatCode="&quot;£&quot;_(#,##0.00_);&quot;£&quot;\(#,##0.00\)"/>
    <numFmt numFmtId="186" formatCode="&quot;£&quot;_(#,##0.00_);&quot;£&quot;\(#,##0.00\);&quot;£&quot;_(0.00_);@_)"/>
    <numFmt numFmtId="187" formatCode="_(* #,##0\ \x_);_(* \(#,##0\ \x\);_(* &quot;-&quot;??_);_(@_)"/>
    <numFmt numFmtId="188" formatCode="&quot;$&quot;_(#,##0.00_);&quot;$&quot;\(#,##0.00\);&quot;$&quot;_(0.00_);@_)"/>
    <numFmt numFmtId="189" formatCode="_(&quot;$&quot;* #,##0.0_);_(&quot;$&quot;* \(#,##0.0\);_(&quot;$&quot;* &quot;-&quot;?_);_(@_)"/>
    <numFmt numFmtId="190" formatCode="_(&quot;$&quot;* #,##0.00_);_(&quot;$&quot;* \(#,##0.00\);_(&quot;$&quot;* &quot;-&quot;_);_(@_)"/>
    <numFmt numFmtId="191" formatCode="_(* #,##0.0\ \x_);_(* \(#,##0.0\ \x\);_(* &quot;-&quot;??_);_(@_)"/>
    <numFmt numFmtId="192" formatCode="#,##0.00_);\(#,##0.00\);0.00_);@_)"/>
    <numFmt numFmtId="193" formatCode="\€_(#,##0.00_);\€\(#,##0.00\);\€_(0.00_);@_)"/>
    <numFmt numFmtId="194" formatCode="0\x;&quot;nm&quot;_x;&quot;nm&quot;;* @_x"/>
    <numFmt numFmtId="195" formatCode="[$$]#,##0.0_);\([$$]#,##0.0\);[$$]#,##0.0_);@_)"/>
    <numFmt numFmtId="196" formatCode="0.0\x"/>
    <numFmt numFmtId="197" formatCode="#,##0_)\x;\(#,##0\)\x;0_)\x;@_)_x"/>
    <numFmt numFmtId="198" formatCode="_-&quot;£ &quot;* #,##0_-;\-&quot;£ &quot;* #,##0_-;_-&quot;£ &quot;* &quot;-&quot;_-;_-@_-"/>
    <numFmt numFmtId="199" formatCode="#,##0_)_x;\(#,##0\)_x;0_)_x;@_)_x"/>
    <numFmt numFmtId="200" formatCode="0\ &quot;bps&quot;"/>
    <numFmt numFmtId="201" formatCode="_(* #,##0.0_);_(* \(#,##0.0\);_(* &quot;-&quot;?_);_(@_)"/>
    <numFmt numFmtId="202" formatCode="0.0%;\(0.0\)%"/>
    <numFmt numFmtId="203" formatCode="#,##0;\(#,##0\);&quot;-&quot;"/>
    <numFmt numFmtId="204" formatCode="[$-409]mmmmm;@"/>
    <numFmt numFmtId="205" formatCode="#,##0.00\x;\(#,##0.00\)\x"/>
    <numFmt numFmtId="206" formatCode="0.00;[Red]0.00"/>
    <numFmt numFmtId="207" formatCode="00000000"/>
    <numFmt numFmtId="208" formatCode="\+#,##0;\-#,##0"/>
    <numFmt numFmtId="209" formatCode="0.000000000"/>
    <numFmt numFmtId="210" formatCode="#,##0,;\-#,##0,"/>
    <numFmt numFmtId="211" formatCode="#,##0.0\ ;\(#,##0.0\)"/>
    <numFmt numFmtId="212" formatCode="#,##0\ ;\(#,##0\)"/>
    <numFmt numFmtId="213" formatCode="&quot;$&quot;&quot; &quot;#,##0_);\(&quot;$&quot;&quot; &quot;#,##0\);\-_)"/>
    <numFmt numFmtId="214" formatCode="#,##0_);\(#,##0\);\-_)"/>
    <numFmt numFmtId="215" formatCode="0.0%_);\(0.0%\);\-_)"/>
    <numFmt numFmtId="216" formatCode="0.00%_);\(0.00%\);\-_)"/>
    <numFmt numFmtId="217" formatCode="General_)"/>
    <numFmt numFmtId="218" formatCode="#,##0\ \B\P;[Red]\-#,##0\ \B\P"/>
    <numFmt numFmtId="219" formatCode="#,##0.0000"/>
    <numFmt numFmtId="220" formatCode="#,##0\ \ "/>
    <numFmt numFmtId="221" formatCode="0.0%\ \ "/>
    <numFmt numFmtId="222" formatCode="#,##0_);[Red]\(#,##0\);&quot;-&quot;_);[Blue]&quot;Error-&quot;@"/>
    <numFmt numFmtId="223" formatCode="#,##0.0_);[Red]\(#,##0.0\);&quot;-&quot;_);[Blue]&quot;Error-&quot;@"/>
    <numFmt numFmtId="224" formatCode="#,##0.00_);[Red]\(#,##0.00\);&quot;-&quot;_);[Blue]&quot;Error-&quot;@"/>
    <numFmt numFmtId="225" formatCode="&quot;£&quot;* #,##0_);[Red]&quot;£&quot;* \(#,##0\);&quot;£&quot;* &quot;-&quot;_);[Blue]&quot;Error-&quot;@"/>
    <numFmt numFmtId="226" formatCode="&quot;£&quot;* #,##0.0_);[Red]&quot;£&quot;* \(#,##0.0\);&quot;£&quot;* &quot;-&quot;_);[Blue]&quot;Error-&quot;@"/>
    <numFmt numFmtId="227" formatCode="&quot;£&quot;* #,##0.00_);[Red]&quot;£&quot;* \(#,##0.00\);&quot;£&quot;* &quot;-&quot;_);[Blue]&quot;Error-&quot;@"/>
    <numFmt numFmtId="228" formatCode="dd\ mmm\ yyyy_)"/>
    <numFmt numFmtId="229" formatCode="dd/mm/yy_)"/>
    <numFmt numFmtId="230" formatCode="0%_);[Red]\-0%_);0%_);[Blue]&quot;Error-&quot;@"/>
    <numFmt numFmtId="231" formatCode="0.000"/>
    <numFmt numFmtId="232" formatCode="0.0%_);[Red]\-0.0%_);0.0%_);"/>
    <numFmt numFmtId="233" formatCode="0.00%_);[Red]\-0.00%_);0.00%_);[Blue]&quot;Error-&quot;@"/>
    <numFmt numFmtId="234" formatCode="0.0%_);[Red]\-0.0%_);0.0%_);[Blue]&quot;Error-&quot;@"/>
    <numFmt numFmtId="235" formatCode="#,##0.0_);[Red]\(#,##0.0\)"/>
    <numFmt numFmtId="236" formatCode="#,##0.00%_);[Red]\(#,##0.00%\)"/>
    <numFmt numFmtId="237" formatCode="#,##0.0"/>
    <numFmt numFmtId="238" formatCode="0.000_)"/>
    <numFmt numFmtId="239" formatCode="_-* #,##0_F_-;\-* #,##0_F_-;_-* &quot;-&quot;_F_-;_-@_-"/>
    <numFmt numFmtId="240" formatCode="#,##0_%_);\(#,##0\)_%;#,##0_%_);@_%_)"/>
    <numFmt numFmtId="241" formatCode="#,##0_%_);\(#,##0\)_%;**;@_%_)"/>
    <numFmt numFmtId="242" formatCode="_._.* #,##0.0_)_%;_._.* \(#,##0.0\)_%"/>
    <numFmt numFmtId="243" formatCode="_._.* #,##0.00_)_%;_._.* \(#,##0.00\)_%"/>
    <numFmt numFmtId="244" formatCode="_._.* #,##0.000_)_%;_._.* \(#,##0.000\)_%"/>
    <numFmt numFmtId="245" formatCode="#,##0.0\ \ ;[Red]\-#,##0.0\ \ "/>
    <numFmt numFmtId="246" formatCode="#,##0.00_);\(#,##0.00\);&quot;-&quot;_)"/>
    <numFmt numFmtId="247" formatCode="_(* #,##0.00_);_(* \(#,##0.00\);_(* &quot;-&quot;??_);_(@_)"/>
    <numFmt numFmtId="248" formatCode="000"/>
    <numFmt numFmtId="249" formatCode="_(&quot;$&quot;* #,##0_);_(&quot;$&quot;* \(#,##0\);_(&quot;$&quot;* &quot;-&quot;_);_(@_)"/>
    <numFmt numFmtId="250" formatCode="#,##0.00&quot;F&quot;;\-#,##0.00&quot;F&quot;"/>
    <numFmt numFmtId="251" formatCode="_-* #,##0.00&quot;F&quot;_-;\-* #,##0.00&quot;F&quot;_-;_-* &quot;-&quot;??&quot;F&quot;_-;_-@_-"/>
    <numFmt numFmtId="252" formatCode="&quot;$&quot;#,##0_%_);\(&quot;$&quot;#,##0\)_%;&quot;$&quot;#,##0_%_);@_%_)"/>
    <numFmt numFmtId="253" formatCode="_._.&quot;zł&quot;* #,##0.0_)_%;_._.&quot;zł&quot;* \(#,##0.0\)_%"/>
    <numFmt numFmtId="254" formatCode="_._.&quot;zł&quot;* #,##0.00_)_%;_._.&quot;zł&quot;* \(#,##0.00\)_%"/>
    <numFmt numFmtId="255" formatCode="_._.&quot;zł&quot;* #,##0.000_)_%;_._.&quot;zł&quot;* \(#,##0.000\)_%"/>
    <numFmt numFmtId="256" formatCode="_-&quot;£&quot;* #,##0.00_-;\-&quot;£&quot;* #,##0.00_-;_-&quot;£&quot;* &quot;-&quot;??_-;_-@_-"/>
    <numFmt numFmtId="257" formatCode="&quot;$&quot;#,##0.00_%_);\(&quot;$&quot;#,##0.00\)_%;&quot;$&quot;#,##0.00_%_);@_%_)"/>
    <numFmt numFmtId="258" formatCode="_(&quot;$&quot;* #,##0.00_);_(&quot;$&quot;* \(#,##0.00\);_(&quot;$&quot;* &quot;-&quot;??_)"/>
    <numFmt numFmtId="259" formatCode="&quot;$&quot;#,##0.0_);\(&quot;$&quot;#,##0.0\)"/>
    <numFmt numFmtId="260" formatCode="&quot;C$&quot;#,##0"/>
    <numFmt numFmtId="261" formatCode="0.0%"/>
    <numFmt numFmtId="262" formatCode="_(* #,##0_);_(* \(#,##0\);_(* &quot;-&quot;??_);_(@_)"/>
    <numFmt numFmtId="263" formatCode="0_);\(0\)"/>
    <numFmt numFmtId="264" formatCode="_(* #,##0.0_);_(* \(#,##0.0\);_(* &quot;-&quot;??_);_(@_)"/>
    <numFmt numFmtId="265" formatCode="&quot;$&quot;#,##0"/>
    <numFmt numFmtId="266" formatCode="0.0"/>
    <numFmt numFmtId="267" formatCode="&quot;$&quot;\ #,##0.000_);\(&quot;$&quot;#,##0.000\)"/>
    <numFmt numFmtId="268" formatCode="0.000\x"/>
    <numFmt numFmtId="269" formatCode="&quot;$&quot;#,##0.0"/>
    <numFmt numFmtId="270" formatCode="0.0_);\(0.0\)"/>
    <numFmt numFmtId="271" formatCode="_(* #,##0.0_);_(* \(#,##0.0\);_(* &quot;-&quot;_);_(@_)"/>
    <numFmt numFmtId="272" formatCode="0&quot;E&quot;"/>
    <numFmt numFmtId="273" formatCode="_(* #,##0.00_);_(* \(#,##0.00\);_(* &quot;-&quot;_);_(@_)"/>
    <numFmt numFmtId="274" formatCode="&quot;$&quot;#,##0.000_);\(&quot;$&quot;#,##0.000\)"/>
    <numFmt numFmtId="275" formatCode="&quot;$&quot;#,##0.0000_);\(&quot;$&quot;#,##0.0000\)"/>
    <numFmt numFmtId="276" formatCode="0.000%"/>
    <numFmt numFmtId="277" formatCode="mm/dd/yy"/>
    <numFmt numFmtId="278" formatCode="0.0000\x"/>
    <numFmt numFmtId="279" formatCode="#,##0.000"/>
    <numFmt numFmtId="280" formatCode="#,##0.0\x"/>
    <numFmt numFmtId="281" formatCode="&quot;$&quot;#,##0.00"/>
    <numFmt numFmtId="282" formatCode="&quot;£ &quot;#,##0;\-&quot;£ &quot;#,##0"/>
    <numFmt numFmtId="283" formatCode="\$* #,##0_);[Red]\$* \(#,##0\);\$* &quot;-&quot;_);[Blue]&quot;Error-&quot;@"/>
    <numFmt numFmtId="284" formatCode="\$* #,##0.0_);[Red]\$* \(#,##0.0\);\$* &quot;-&quot;_);[Blue]&quot;Error-&quot;@"/>
    <numFmt numFmtId="285" formatCode="\$* #,##0.00_);[Red]\$* \(#,##0.00\);\$* &quot;-&quot;_);[Blue]&quot;Error-&quot;@"/>
    <numFmt numFmtId="286" formatCode="#."/>
    <numFmt numFmtId="287" formatCode="d\-mmm\-yy_)"/>
    <numFmt numFmtId="288" formatCode="mmm\-yy_)"/>
    <numFmt numFmtId="289" formatCode="yyyy"/>
    <numFmt numFmtId="290" formatCode="m/d/yy_%_)"/>
    <numFmt numFmtId="291" formatCode="#,##0\ &quot;FB&quot;;[Red]\-#,##0\ &quot;FB&quot;"/>
    <numFmt numFmtId="292" formatCode="_(* #,###.0_);_(* \(#,###.0\);_(* &quot;-&quot;?_);_(@_)"/>
    <numFmt numFmtId="293" formatCode="_-* #,##0\ _p_t_a_-;\-* #,##0\ _p_t_a_-;_-* &quot;-&quot;\ _p_t_a_-;_-@_-"/>
    <numFmt numFmtId="294" formatCode="0_%_);\(0\)_%;0_%_);@_%_)"/>
    <numFmt numFmtId="295" formatCode="_-* #,##0\ _z_ł_-;\-* #,##0\ _z_ł_-;_-* &quot;-&quot;\ _z_ł_-;_-@_-"/>
    <numFmt numFmtId="296" formatCode="_-* #,##0\ _z_l_-;\-* #,##0\ _z_l_-;_-* &quot;-&quot;\ _z_l_-;_-@_-"/>
    <numFmt numFmtId="297" formatCode="#,##0.000_);\(#,##0.000\)"/>
    <numFmt numFmtId="298" formatCode="_ * #,##0_)_P_L_N_ ;_ * \(#,##0\)_P_L_N_ ;_ * &quot;-&quot;_)_P_L_N_ ;_ @_ "/>
    <numFmt numFmtId="299" formatCode="0&quot; min&quot;"/>
    <numFmt numFmtId="300" formatCode="_-* #,##0.00\ _z_ł_-;\-* #,##0.00\ _z_ł_-;_-* &quot;-&quot;??\ _z_ł_-;_-@_-"/>
    <numFmt numFmtId="301" formatCode="_-* #,##0.00\ _z_l_-;\-* #,##0.00\ _z_l_-;_-* &quot;-&quot;??\ _z_l_-;_-@_-"/>
    <numFmt numFmtId="302" formatCode="_ * #,##0.00_)_P_L_N_ ;_ * \(#,##0.00\)_P_L_N_ ;_ * &quot;-&quot;??_)_P_L_N_ ;_ @_ "/>
    <numFmt numFmtId="303" formatCode="0%%"/>
    <numFmt numFmtId="304" formatCode="#,"/>
    <numFmt numFmtId="305" formatCode="#,##0.00_ ;[Red]\-#,##0.00\ "/>
    <numFmt numFmtId="306" formatCode="_-[$€-2]* #,##0.00_-;\-[$€-2]* #,##0.00_-;_-[$€-2]* &quot;-&quot;??_-"/>
    <numFmt numFmtId="307" formatCode="_-* #,##0.00\ [$€]_-;\-* #,##0.00\ [$€]_-;_-* \-??\ [$€]_-;_-@_-"/>
    <numFmt numFmtId="308" formatCode="_-* #,##0.00\ [$€]_-;\-* #,##0.00\ [$€]_-;_-* &quot;-&quot;??\ [$€]_-;_-@_-"/>
    <numFmt numFmtId="309" formatCode="_([$€-2]* #,##0.00_);_([$€-2]* \(#,##0.00\);_([$€-2]* &quot;-&quot;??_)"/>
    <numFmt numFmtId="310" formatCode="mmmm\-yy"/>
    <numFmt numFmtId="311" formatCode="_-[$€-2]&quot;$&quot;* #,##0.00_-;\-[$€-2]&quot;$&quot;* #,##0.00_-;_-[$€-2]&quot;$&quot;* &quot;-&quot;??_-"/>
    <numFmt numFmtId="312" formatCode="_-[$€-2]\ * #,##0.00_-;\-[$€-2]\ * #,##0.00_-;_-[$€-2]\ * &quot;-&quot;??_-"/>
    <numFmt numFmtId="313" formatCode="[$€]#,##0.00_);[Red]\([$€]#,##0.00\)"/>
    <numFmt numFmtId="314" formatCode="_(\ #,##0.0_%_);_(\ \(#,##0.0_%\);_(\ &quot; - &quot;_%_);_(@_)"/>
    <numFmt numFmtId="315" formatCode="_(\ #,##0.0%_);_(\ \(#,##0.0%\);_(\ &quot; - &quot;\%_);_(@_)"/>
    <numFmt numFmtId="316" formatCode="#,##0_);\(#,##0\);&quot; - &quot;_);@_)"/>
    <numFmt numFmtId="317" formatCode="\ #,##0.0_);\(#,##0.0\);&quot; - &quot;_);@_)"/>
    <numFmt numFmtId="318" formatCode="\ #,##0.00_);\(#,##0.00\);&quot; - &quot;_);@_)"/>
    <numFmt numFmtId="319" formatCode="\ #,##0.000_);\(#,##0.000\);&quot; - &quot;_);@_)"/>
    <numFmt numFmtId="320" formatCode="d\ mmmm\ yyyy"/>
    <numFmt numFmtId="321" formatCode="#,##0;[Red]\(#,##0\);0"/>
    <numFmt numFmtId="322" formatCode="_(* #,##0.00_);[Red]_(* \(#,##0.00\);_(* &quot;-&quot;_);_(@_)"/>
    <numFmt numFmtId="323" formatCode="_(* #,##0.0_);_(* \(#,##0.0\);_(* \-??_);_(@_)"/>
    <numFmt numFmtId="324" formatCode="0.00000_)"/>
    <numFmt numFmtId="325" formatCode="dd\-mm\-yy"/>
    <numFmt numFmtId="326" formatCode="#,#00"/>
    <numFmt numFmtId="327" formatCode="#.##000"/>
    <numFmt numFmtId="328" formatCode="\ #,##0\ \ \ ;\(#,##0\)\ \ ;\—\ \ \ \ "/>
    <numFmt numFmtId="329" formatCode="#,###,##0.00;\(#,###,##0.00\)"/>
    <numFmt numFmtId="330" formatCode="#,##0;[Red]\(#,##0\)"/>
    <numFmt numFmtId="331" formatCode="0.0\%_);\(0.0\%\);0.0\%_);@_%_)"/>
    <numFmt numFmtId="332" formatCode="###0"/>
    <numFmt numFmtId="333" formatCode="#,##0.000_);[Red]\(#,##0.000\)"/>
    <numFmt numFmtId="334" formatCode="&quot;$&quot;#,##0\ \ \ ;\(&quot;$&quot;#,##0\)\ \ "/>
    <numFmt numFmtId="335" formatCode="#,##0\ \ \ ;\(#,##0\)\ \ "/>
    <numFmt numFmtId="336" formatCode="0.00\ %"/>
    <numFmt numFmtId="337" formatCode="[=0]#;#,##0.0"/>
    <numFmt numFmtId="338" formatCode="_(&quot;MT&quot;* #,##0.00_);\(&quot;MT&quot;* #,##0.00\)"/>
    <numFmt numFmtId="339" formatCode="_-* #,##0\ _P_t_s_-;\-* #,##0\ _P_t_s_-;_-* &quot;- &quot;_P_t_s_-;_-@_-"/>
    <numFmt numFmtId="340" formatCode="#,##0.000%_);[Red]\(#,##0.000%\)"/>
    <numFmt numFmtId="341" formatCode="_-* #,##0.00\ _p_t_a_-;\-* #,##0.00\ _p_t_a_-;_-* &quot;-&quot;??\ _p_t_a_-;_-@_-"/>
    <numFmt numFmtId="342" formatCode="_-* #,##0.00\ _P_t_s_-;\-* #,##0.00\ _P_t_s_-;_-* &quot;-&quot;??\ _P_t_s_-;_-@_-"/>
    <numFmt numFmtId="343" formatCode="&quot;C$&quot;\ #,##0;[Red]&quot;C$&quot;\ \-#,##0"/>
    <numFmt numFmtId="344" formatCode="\$#,##0"/>
    <numFmt numFmtId="345" formatCode="[$$-409]#,##0.00;[Red][$$-409]#,##0.00"/>
    <numFmt numFmtId="346" formatCode="d/mmm/yy"/>
    <numFmt numFmtId="347" formatCode="_-* #,##0.00\ _C_h_$_-;\-* #,##0.00\ _C_h_$_-;_-* &quot;-&quot;??\ _C_h_$_-;_-@_-"/>
    <numFmt numFmtId="348" formatCode="_-* #,##0.00\ _P_t_s_-;\-* #,##0.00\ _P_t_s_-;_-* \-??\ _P_t_s_-;_-@_-"/>
    <numFmt numFmtId="349" formatCode="_(* #,##0.00_);_(* \(#,##0.00\);_(* \-??_);_(@_)"/>
    <numFmt numFmtId="350" formatCode="#,##0_ ;[Red]\-#,##0\ "/>
    <numFmt numFmtId="351" formatCode="_ &quot;C$&quot;\ * #,##0.00_ ;_ &quot;C$&quot;\ * \-#,##0.00_ ;_ &quot;C$&quot;\ * &quot;-&quot;??_ ;_ @_ "/>
    <numFmt numFmtId="352" formatCode="#,##0.00;[Red]#,##0.00"/>
    <numFmt numFmtId="353" formatCode="#,##0&quot;PLN&quot;;[Red]\-#,##0&quot;PLN&quot;"/>
    <numFmt numFmtId="354" formatCode="#,##0.00&quot;PLN&quot;;[Red]\-#,##0.00&quot;PLN&quot;"/>
    <numFmt numFmtId="355" formatCode="#,##0%_);\(#,##0%\)"/>
    <numFmt numFmtId="356" formatCode="_-* #,##0\ &quot;zł&quot;_-;\-* #,##0\ &quot;zł&quot;_-;_-* &quot;-&quot;\ &quot;zł&quot;_-;_-@_-"/>
    <numFmt numFmtId="357" formatCode="_-* #,##0.00\ &quot;zł&quot;_-;\-* #,##0.00\ &quot;zł&quot;_-;_-* &quot;-&quot;??\ &quot;zł&quot;_-;_-@_-"/>
    <numFmt numFmtId="358" formatCode="_-&quot;$&quot;* #,##0.00_-;\-&quot;$&quot;* #,##0.00_-;_-&quot;$&quot;* &quot;-&quot;??_-;_-@_-"/>
    <numFmt numFmtId="359" formatCode="_(&quot;$&quot;\ * #,##0.00_);_(&quot;$&quot;\ * \(#,##0.00\);_(&quot;$&quot;\ * &quot;-&quot;??_);_(@_)"/>
    <numFmt numFmtId="360" formatCode="#,##0&quot;PLN&quot;;\-#,##0&quot;PLN&quot;"/>
    <numFmt numFmtId="361" formatCode="#,##0.00&quot;PLN&quot;;\-#,##0.00&quot;PLN&quot;"/>
    <numFmt numFmtId="362" formatCode="\$#,#00"/>
    <numFmt numFmtId="363" formatCode="\$#,##0\ ;\(\$#,##0\)"/>
    <numFmt numFmtId="364" formatCode="#,##0.0\x_);\(#,##0.0\x\);#,##0.0\x_);@_)"/>
    <numFmt numFmtId="365" formatCode="_-* #,##0&quot;F&quot;_-;\-* #,##0&quot;F&quot;_-;_-* &quot;-&quot;&quot;F&quot;_-;_-@_-"/>
    <numFmt numFmtId="366" formatCode="0.00_)"/>
    <numFmt numFmtId="367" formatCode="0.00\x"/>
    <numFmt numFmtId="368" formatCode="_ * #,##0_ ;_ * \-#,##0_ ;_ * &quot;-&quot;??_ ;_ @_ "/>
  </numFmts>
  <fonts count="2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6" fillId="0" borderId="0">
      <alignment horizontal="right"/>
    </xf>
    <xf numFmtId="0" fontId="7" fillId="0" borderId="0"/>
    <xf numFmtId="0" fontId="8" fillId="0" borderId="0"/>
    <xf numFmtId="173" fontId="5" fillId="0" borderId="0"/>
    <xf numFmtId="0" fontId="5" fillId="0" borderId="0"/>
    <xf numFmtId="10" fontId="9" fillId="0" borderId="0" applyFont="0" applyFill="0" applyBorder="0" applyAlignment="0" applyProtection="0"/>
    <xf numFmtId="0" fontId="5" fillId="0" borderId="0"/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2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0" fontId="13" fillId="0" borderId="0"/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0" fontId="14" fillId="0" borderId="0"/>
    <xf numFmtId="0" fontId="14" fillId="0" borderId="0"/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0" fontId="14" fillId="0" borderId="0"/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5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2" fillId="0" borderId="0" applyBorder="0">
      <alignment vertical="center"/>
      <protection locked="0"/>
    </xf>
    <xf numFmtId="0" fontId="5" fillId="0" borderId="0"/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0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174" fontId="11" fillId="0" borderId="0" applyBorder="0">
      <alignment vertical="center"/>
      <protection locked="0"/>
    </xf>
    <xf numFmtId="9" fontId="15" fillId="0" borderId="0"/>
    <xf numFmtId="175" fontId="15" fillId="0" borderId="0"/>
    <xf numFmtId="10" fontId="15" fillId="0" borderId="0"/>
    <xf numFmtId="0" fontId="5" fillId="4" borderId="3" applyNumberFormat="0">
      <alignment horizontal="left" vertical="center"/>
    </xf>
    <xf numFmtId="0" fontId="16" fillId="0" borderId="0" applyNumberFormat="0" applyFont="0" applyFill="0" applyBorder="0" applyAlignment="0" applyProtection="0"/>
    <xf numFmtId="0" fontId="17" fillId="5" borderId="0" applyBorder="0" applyAlignment="0"/>
    <xf numFmtId="173" fontId="18" fillId="0" borderId="0" applyFont="0" applyFill="0" applyBorder="0" applyAlignment="0" applyProtection="0"/>
    <xf numFmtId="0" fontId="19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5" fontId="20" fillId="0" borderId="0">
      <alignment horizontal="right"/>
    </xf>
    <xf numFmtId="178" fontId="5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5" fontId="5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0" fontId="7" fillId="0" borderId="0"/>
    <xf numFmtId="182" fontId="5" fillId="0" borderId="0"/>
    <xf numFmtId="0" fontId="5" fillId="0" borderId="0" applyNumberFormat="0" applyFill="0" applyBorder="0" applyAlignment="0" applyProtection="0"/>
    <xf numFmtId="0" fontId="22" fillId="0" borderId="0"/>
    <xf numFmtId="0" fontId="24" fillId="0" borderId="0"/>
    <xf numFmtId="0" fontId="5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0" fontId="14" fillId="0" borderId="0" applyNumberFormat="0" applyFill="0" applyBorder="0" applyAlignment="0" applyProtection="0"/>
    <xf numFmtId="0" fontId="14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185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85" fontId="5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5" fontId="5" fillId="0" borderId="0" applyFont="0" applyFill="0" applyBorder="0" applyAlignment="0" applyProtection="0"/>
    <xf numFmtId="187" fontId="21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18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1" fontId="21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26" fillId="0" borderId="0"/>
    <xf numFmtId="37" fontId="25" fillId="0" borderId="0" applyFill="0" applyBorder="0">
      <alignment horizontal="right"/>
    </xf>
    <xf numFmtId="0" fontId="26" fillId="0" borderId="0"/>
    <xf numFmtId="0" fontId="23" fillId="0" borderId="0"/>
    <xf numFmtId="37" fontId="25" fillId="0" borderId="0" applyFill="0" applyBorder="0">
      <alignment horizontal="right"/>
    </xf>
    <xf numFmtId="0" fontId="7" fillId="0" borderId="0"/>
    <xf numFmtId="193" fontId="5" fillId="0" borderId="0" applyFont="0" applyFill="0" applyBorder="0" applyAlignment="0" applyProtection="0"/>
    <xf numFmtId="194" fontId="21" fillId="0" borderId="0" applyFon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5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7" fillId="0" borderId="0" applyNumberFormat="0" applyFill="0" applyBorder="0" applyAlignment="0" applyProtection="0"/>
    <xf numFmtId="0" fontId="5" fillId="6" borderId="0" applyNumberFormat="0" applyFont="0" applyAlignment="0" applyProtection="0"/>
    <xf numFmtId="190" fontId="29" fillId="7" borderId="5" applyNumberFormat="0" applyAlignment="0" applyProtection="0"/>
    <xf numFmtId="190" fontId="29" fillId="7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 applyNumberFormat="0" applyFill="0" applyBorder="0" applyAlignment="0" applyProtection="0"/>
    <xf numFmtId="0" fontId="22" fillId="0" borderId="0"/>
    <xf numFmtId="196" fontId="18" fillId="0" borderId="0" applyFont="0" applyFill="0" applyBorder="0" applyAlignment="0" applyProtection="0"/>
    <xf numFmtId="197" fontId="5" fillId="0" borderId="0" applyFont="0" applyFill="0" applyBorder="0" applyAlignment="0" applyProtection="0"/>
    <xf numFmtId="196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8" fontId="21" fillId="0" borderId="0" applyFont="0" applyFill="0" applyBorder="0" applyAlignment="0" applyProtection="0"/>
    <xf numFmtId="197" fontId="5" fillId="0" borderId="0" applyFont="0" applyFill="0" applyBorder="0" applyAlignment="0" applyProtection="0"/>
    <xf numFmtId="199" fontId="5" fillId="0" borderId="0" applyFont="0" applyFill="0" applyBorder="0" applyProtection="0">
      <alignment horizontal="right"/>
    </xf>
    <xf numFmtId="200" fontId="21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41" fontId="18" fillId="0" borderId="0" applyFont="0" applyFill="0" applyBorder="0" applyAlignment="0" applyProtection="0"/>
    <xf numFmtId="20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0" fillId="0" borderId="0">
      <alignment vertical="top"/>
    </xf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202" fontId="18" fillId="0" borderId="0" applyFont="0" applyFill="0" applyBorder="0" applyAlignment="0" applyProtection="0"/>
    <xf numFmtId="0" fontId="2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5" fillId="0" borderId="0"/>
    <xf numFmtId="0" fontId="24" fillId="0" borderId="0"/>
    <xf numFmtId="0" fontId="23" fillId="0" borderId="0"/>
    <xf numFmtId="37" fontId="25" fillId="0" borderId="0" applyFill="0" applyBorder="0">
      <alignment horizontal="right"/>
    </xf>
    <xf numFmtId="0" fontId="24" fillId="0" borderId="0"/>
    <xf numFmtId="0" fontId="5" fillId="0" borderId="0" applyNumberFormat="0" applyFill="0" applyBorder="0" applyAlignment="0" applyProtection="0"/>
    <xf numFmtId="0" fontId="28" fillId="0" borderId="0" applyNumberFormat="0" applyFill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14" fillId="0" borderId="0"/>
    <xf numFmtId="0" fontId="7" fillId="0" borderId="0"/>
    <xf numFmtId="0" fontId="7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175" fontId="31" fillId="0" borderId="0" applyNumberFormat="0" applyFill="0" applyBorder="0" applyProtection="0">
      <alignment vertical="top"/>
    </xf>
    <xf numFmtId="0" fontId="23" fillId="0" borderId="0"/>
    <xf numFmtId="37" fontId="25" fillId="0" borderId="0" applyFill="0" applyBorder="0">
      <alignment horizontal="right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9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175" fontId="28" fillId="0" borderId="6" applyNumberFormat="0" applyFill="0" applyProtection="0">
      <alignment horizontal="centerContinuous"/>
    </xf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175" fontId="32" fillId="0" borderId="7" applyNumberFormat="0" applyFill="0" applyAlignment="0" applyProtection="0"/>
    <xf numFmtId="0" fontId="34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4" fillId="0" borderId="4" applyNumberFormat="0" applyFill="0" applyProtection="0">
      <alignment horizontal="center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centerContinuous"/>
    </xf>
    <xf numFmtId="175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22" fillId="0" borderId="0"/>
    <xf numFmtId="0" fontId="22" fillId="0" borderId="0"/>
    <xf numFmtId="0" fontId="22" fillId="0" borderId="0"/>
    <xf numFmtId="37" fontId="25" fillId="0" borderId="0" applyFill="0" applyBorder="0">
      <alignment horizontal="right"/>
    </xf>
    <xf numFmtId="0" fontId="1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203" fontId="37" fillId="0" borderId="8">
      <alignment horizontal="left" vertical="center"/>
    </xf>
    <xf numFmtId="0" fontId="14" fillId="0" borderId="0"/>
    <xf numFmtId="0" fontId="22" fillId="0" borderId="0"/>
    <xf numFmtId="0" fontId="15" fillId="0" borderId="0" applyNumberFormat="0" applyFill="0" applyBorder="0" applyAlignment="0" applyProtection="0"/>
    <xf numFmtId="204" fontId="20" fillId="0" borderId="0"/>
    <xf numFmtId="0" fontId="22" fillId="0" borderId="0"/>
    <xf numFmtId="205" fontId="15" fillId="0" borderId="0">
      <alignment horizontal="center"/>
    </xf>
    <xf numFmtId="206" fontId="38" fillId="0" borderId="0">
      <alignment horizontal="left"/>
    </xf>
    <xf numFmtId="207" fontId="39" fillId="0" borderId="0">
      <alignment horizontal="left"/>
    </xf>
    <xf numFmtId="208" fontId="14" fillId="0" borderId="0"/>
    <xf numFmtId="37" fontId="5" fillId="0" borderId="0"/>
    <xf numFmtId="37" fontId="5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203" fontId="37" fillId="0" borderId="8">
      <alignment horizontal="left" vertical="center"/>
    </xf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40" fillId="11" borderId="0" applyNumberFormat="0" applyBorder="0" applyAlignment="0" applyProtection="0"/>
    <xf numFmtId="0" fontId="40" fillId="20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73" fontId="43" fillId="0" borderId="9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0">
      <protection locked="0"/>
    </xf>
    <xf numFmtId="0" fontId="47" fillId="28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209" fontId="14" fillId="34" borderId="10">
      <alignment horizontal="center" vertical="center"/>
    </xf>
    <xf numFmtId="1" fontId="49" fillId="35" borderId="0">
      <alignment horizontal="left"/>
    </xf>
    <xf numFmtId="0" fontId="50" fillId="0" borderId="0">
      <alignment horizontal="left"/>
    </xf>
    <xf numFmtId="0" fontId="5" fillId="0" borderId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5" fillId="0" borderId="0"/>
    <xf numFmtId="3" fontId="53" fillId="0" borderId="0"/>
    <xf numFmtId="164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0" fontId="50" fillId="0" borderId="0">
      <alignment horizontal="right"/>
    </xf>
    <xf numFmtId="21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11" fontId="56" fillId="36" borderId="11"/>
    <xf numFmtId="212" fontId="15" fillId="37" borderId="0" applyNumberFormat="0" applyFont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3" fontId="59" fillId="38" borderId="0">
      <alignment horizontal="center" vertical="center" textRotation="180"/>
    </xf>
    <xf numFmtId="0" fontId="60" fillId="28" borderId="0"/>
    <xf numFmtId="0" fontId="50" fillId="0" borderId="0">
      <alignment horizontal="left"/>
    </xf>
    <xf numFmtId="0" fontId="61" fillId="0" borderId="0" applyNumberFormat="0" applyFill="0" applyBorder="0" applyAlignment="0" applyProtection="0"/>
    <xf numFmtId="0" fontId="21" fillId="39" borderId="0" applyNumberFormat="0" applyFill="0" applyBorder="0" applyAlignment="0" applyProtection="0">
      <protection locked="0"/>
    </xf>
    <xf numFmtId="169" fontId="62" fillId="0" borderId="0" applyNumberFormat="0" applyFont="0" applyAlignment="0"/>
    <xf numFmtId="213" fontId="18" fillId="0" borderId="0" applyFont="0" applyFill="0" applyBorder="0" applyAlignment="0" applyProtection="0"/>
    <xf numFmtId="214" fontId="63" fillId="0" borderId="0" applyFont="0" applyFill="0" applyBorder="0" applyAlignment="0" applyProtection="0"/>
    <xf numFmtId="215" fontId="18" fillId="0" borderId="0" applyFont="0" applyFill="0" applyBorder="0" applyAlignment="0" applyProtection="0"/>
    <xf numFmtId="216" fontId="18" fillId="0" borderId="0" applyFont="0" applyFill="0" applyBorder="0" applyAlignment="0" applyProtection="0"/>
    <xf numFmtId="3" fontId="5" fillId="40" borderId="0"/>
    <xf numFmtId="14" fontId="64" fillId="0" borderId="0" applyNumberFormat="0" applyFill="0" applyBorder="0" applyAlignment="0" applyProtection="0">
      <alignment horizontal="center"/>
    </xf>
    <xf numFmtId="0" fontId="65" fillId="39" borderId="12" applyNumberFormat="0" applyFill="0" applyBorder="0" applyAlignment="0" applyProtection="0">
      <protection locked="0"/>
    </xf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217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8" fontId="66" fillId="0" borderId="0">
      <protection locked="0"/>
    </xf>
    <xf numFmtId="219" fontId="14" fillId="0" borderId="0" applyFont="0" applyFill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0" borderId="0"/>
    <xf numFmtId="211" fontId="56" fillId="0" borderId="11"/>
    <xf numFmtId="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0" fontId="71" fillId="28" borderId="0"/>
    <xf numFmtId="221" fontId="25" fillId="28" borderId="0"/>
    <xf numFmtId="3" fontId="72" fillId="41" borderId="0"/>
    <xf numFmtId="222" fontId="48" fillId="0" borderId="0"/>
    <xf numFmtId="223" fontId="48" fillId="0" borderId="0"/>
    <xf numFmtId="224" fontId="48" fillId="0" borderId="0"/>
    <xf numFmtId="222" fontId="48" fillId="0" borderId="14"/>
    <xf numFmtId="223" fontId="48" fillId="0" borderId="14"/>
    <xf numFmtId="224" fontId="48" fillId="0" borderId="14"/>
    <xf numFmtId="225" fontId="48" fillId="0" borderId="0"/>
    <xf numFmtId="0" fontId="73" fillId="0" borderId="0" applyFill="0" applyBorder="0" applyAlignment="0"/>
    <xf numFmtId="217" fontId="74" fillId="0" borderId="0" applyFill="0" applyBorder="0" applyAlignment="0"/>
    <xf numFmtId="226" fontId="48" fillId="0" borderId="0"/>
    <xf numFmtId="227" fontId="48" fillId="0" borderId="0"/>
    <xf numFmtId="225" fontId="48" fillId="0" borderId="14"/>
    <xf numFmtId="226" fontId="48" fillId="0" borderId="14"/>
    <xf numFmtId="227" fontId="48" fillId="0" borderId="14"/>
    <xf numFmtId="228" fontId="48" fillId="0" borderId="0">
      <alignment horizontal="right"/>
      <protection locked="0"/>
    </xf>
    <xf numFmtId="229" fontId="48" fillId="0" borderId="0">
      <alignment horizontal="right"/>
      <protection locked="0"/>
    </xf>
    <xf numFmtId="230" fontId="48" fillId="0" borderId="0"/>
    <xf numFmtId="231" fontId="74" fillId="0" borderId="0" applyFill="0" applyBorder="0" applyAlignment="0"/>
    <xf numFmtId="0" fontId="73" fillId="0" borderId="0" applyFill="0" applyBorder="0" applyAlignment="0"/>
    <xf numFmtId="0" fontId="73" fillId="0" borderId="0" applyFill="0" applyBorder="0" applyAlignment="0"/>
    <xf numFmtId="232" fontId="48" fillId="0" borderId="0"/>
    <xf numFmtId="233" fontId="48" fillId="0" borderId="0"/>
    <xf numFmtId="230" fontId="48" fillId="0" borderId="14"/>
    <xf numFmtId="234" fontId="48" fillId="0" borderId="14"/>
    <xf numFmtId="233" fontId="48" fillId="0" borderId="14"/>
    <xf numFmtId="0" fontId="73" fillId="0" borderId="0" applyFill="0" applyBorder="0" applyAlignment="0"/>
    <xf numFmtId="235" fontId="5" fillId="0" borderId="0" applyFill="0" applyBorder="0" applyAlignment="0"/>
    <xf numFmtId="217" fontId="74" fillId="0" borderId="0" applyFill="0" applyBorder="0" applyAlignment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4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23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8" fillId="42" borderId="0" applyNumberFormat="0" applyFont="0" applyBorder="0" applyAlignment="0">
      <alignment horizontal="center"/>
    </xf>
    <xf numFmtId="0" fontId="79" fillId="0" borderId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36" fontId="87" fillId="0" borderId="0" applyFill="0" applyBorder="0">
      <alignment vertical="top"/>
    </xf>
    <xf numFmtId="0" fontId="5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5" borderId="0"/>
    <xf numFmtId="237" fontId="92" fillId="0" borderId="0" applyFont="0" applyFill="0" applyBorder="0" applyAlignment="0" applyProtection="0"/>
    <xf numFmtId="17" fontId="93" fillId="0" borderId="0" applyNumberFormat="0" applyFill="0" applyBorder="0" applyAlignment="0" applyProtection="0"/>
    <xf numFmtId="238" fontId="94" fillId="0" borderId="0"/>
    <xf numFmtId="238" fontId="94" fillId="0" borderId="0"/>
    <xf numFmtId="238" fontId="94" fillId="0" borderId="0"/>
    <xf numFmtId="238" fontId="94" fillId="0" borderId="0"/>
    <xf numFmtId="238" fontId="94" fillId="0" borderId="0"/>
    <xf numFmtId="238" fontId="94" fillId="0" borderId="0"/>
    <xf numFmtId="238" fontId="94" fillId="0" borderId="0"/>
    <xf numFmtId="238" fontId="94" fillId="0" borderId="0"/>
    <xf numFmtId="0" fontId="73" fillId="0" borderId="0" applyFont="0" applyFill="0" applyBorder="0" applyAlignment="0" applyProtection="0"/>
    <xf numFmtId="173" fontId="51" fillId="0" borderId="0"/>
    <xf numFmtId="40" fontId="95" fillId="0" borderId="0" applyFont="0" applyFill="0" applyBorder="0" applyAlignment="0" applyProtection="0">
      <alignment horizontal="center"/>
    </xf>
    <xf numFmtId="239" fontId="14" fillId="0" borderId="0" applyFont="0" applyFill="0" applyBorder="0" applyAlignment="0" applyProtection="0">
      <alignment horizontal="center"/>
    </xf>
    <xf numFmtId="240" fontId="96" fillId="0" borderId="0" applyFont="0" applyFill="0" applyBorder="0" applyAlignment="0" applyProtection="0">
      <alignment horizontal="right"/>
    </xf>
    <xf numFmtId="241" fontId="96" fillId="0" borderId="0" applyFont="0" applyFill="0" applyBorder="0" applyAlignment="0" applyProtection="0"/>
    <xf numFmtId="242" fontId="53" fillId="0" borderId="0" applyFont="0" applyFill="0" applyBorder="0" applyAlignment="0" applyProtection="0"/>
    <xf numFmtId="243" fontId="97" fillId="0" borderId="0" applyFont="0" applyFill="0" applyBorder="0" applyAlignment="0" applyProtection="0"/>
    <xf numFmtId="244" fontId="9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245" fontId="98" fillId="46" borderId="0" applyFill="0" applyBorder="0" applyAlignment="0">
      <protection locked="0"/>
    </xf>
    <xf numFmtId="245" fontId="66" fillId="0" borderId="0" applyFill="0" applyBorder="0" applyAlignment="0">
      <protection locked="0"/>
    </xf>
    <xf numFmtId="208" fontId="14" fillId="0" borderId="0"/>
    <xf numFmtId="246" fontId="93" fillId="0" borderId="0" applyFont="0" applyFill="0" applyBorder="0" applyAlignment="0" applyProtection="0"/>
    <xf numFmtId="173" fontId="99" fillId="0" borderId="0" applyFont="0" applyFill="0" applyBorder="0" applyAlignment="0" applyProtection="0"/>
    <xf numFmtId="39" fontId="9" fillId="0" borderId="0" applyFont="0" applyFill="0" applyBorder="0" applyAlignment="0" applyProtection="0"/>
    <xf numFmtId="247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3" fontId="52" fillId="0" borderId="0"/>
    <xf numFmtId="0" fontId="5" fillId="0" borderId="0"/>
    <xf numFmtId="0" fontId="5" fillId="0" borderId="0"/>
    <xf numFmtId="0" fontId="5" fillId="17" borderId="17" applyNumberFormat="0" applyFont="0" applyAlignment="0" applyProtection="0"/>
    <xf numFmtId="0" fontId="100" fillId="15" borderId="0">
      <alignment vertical="center"/>
    </xf>
    <xf numFmtId="248" fontId="101" fillId="28" borderId="0">
      <alignment horizontal="left"/>
    </xf>
    <xf numFmtId="0" fontId="102" fillId="0" borderId="0" applyFill="0" applyBorder="0" applyAlignment="0" applyProtection="0">
      <protection locked="0"/>
    </xf>
    <xf numFmtId="220" fontId="71" fillId="41" borderId="0">
      <alignment horizontal="right"/>
    </xf>
    <xf numFmtId="37" fontId="103" fillId="47" borderId="9">
      <alignment horizontal="right"/>
    </xf>
    <xf numFmtId="220" fontId="104" fillId="48" borderId="0">
      <alignment horizontal="left"/>
    </xf>
    <xf numFmtId="2" fontId="14" fillId="36" borderId="0"/>
    <xf numFmtId="0" fontId="105" fillId="0" borderId="0">
      <alignment horizontal="left"/>
    </xf>
    <xf numFmtId="0" fontId="13" fillId="0" borderId="0"/>
    <xf numFmtId="0" fontId="106" fillId="0" borderId="0">
      <alignment horizontal="left"/>
    </xf>
    <xf numFmtId="0" fontId="50" fillId="0" borderId="0">
      <alignment horizontal="left"/>
    </xf>
    <xf numFmtId="249" fontId="107" fillId="0" borderId="0" applyFont="0" applyFill="0" applyBorder="0" applyAlignment="0" applyProtection="0"/>
    <xf numFmtId="250" fontId="14" fillId="0" borderId="0" applyFont="0" applyFill="0" applyBorder="0" applyAlignment="0" applyProtection="0"/>
    <xf numFmtId="170" fontId="66" fillId="0" borderId="0" applyBorder="0"/>
    <xf numFmtId="251" fontId="14" fillId="0" borderId="0" applyFont="0" applyFill="0" applyBorder="0" applyAlignment="0" applyProtection="0"/>
    <xf numFmtId="252" fontId="96" fillId="0" borderId="0" applyFont="0" applyFill="0" applyBorder="0" applyAlignment="0" applyProtection="0">
      <alignment horizontal="right"/>
    </xf>
    <xf numFmtId="253" fontId="97" fillId="0" borderId="0" applyFont="0" applyFill="0" applyBorder="0" applyAlignment="0" applyProtection="0"/>
    <xf numFmtId="254" fontId="97" fillId="0" borderId="0" applyFont="0" applyFill="0" applyBorder="0" applyAlignment="0" applyProtection="0"/>
    <xf numFmtId="255" fontId="97" fillId="0" borderId="0" applyFont="0" applyFill="0" applyBorder="0" applyAlignment="0" applyProtection="0"/>
    <xf numFmtId="256" fontId="1" fillId="0" borderId="0" applyFont="0" applyFill="0" applyBorder="0" applyAlignment="0" applyProtection="0"/>
    <xf numFmtId="256" fontId="1" fillId="0" borderId="0" applyFont="0" applyFill="0" applyBorder="0" applyAlignment="0" applyProtection="0"/>
    <xf numFmtId="257" fontId="96" fillId="0" borderId="0" applyFont="0" applyFill="0" applyBorder="0" applyAlignment="0" applyProtection="0">
      <alignment horizontal="right"/>
    </xf>
    <xf numFmtId="258" fontId="93" fillId="0" borderId="0" applyFont="0" applyFill="0" applyBorder="0" applyAlignment="0" applyProtection="0"/>
    <xf numFmtId="25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260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1" fontId="108" fillId="0" borderId="0" applyFill="0" applyBorder="0">
      <alignment horizontal="right"/>
    </xf>
    <xf numFmtId="0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01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271" fontId="5" fillId="0" borderId="0" applyFont="0" applyFill="0" applyBorder="0" applyAlignment="0" applyProtection="0"/>
    <xf numFmtId="272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74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277" fontId="5" fillId="0" borderId="0" applyFont="0" applyFill="0" applyBorder="0" applyAlignment="0" applyProtection="0"/>
    <xf numFmtId="278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18" applyNumberFormat="0">
      <alignment vertical="center"/>
    </xf>
    <xf numFmtId="211" fontId="56" fillId="34" borderId="0"/>
    <xf numFmtId="282" fontId="5" fillId="0" borderId="0"/>
    <xf numFmtId="0" fontId="109" fillId="13" borderId="3" applyNumberFormat="0" applyAlignment="0" applyProtection="0"/>
    <xf numFmtId="0" fontId="110" fillId="23" borderId="19" applyNumberFormat="0" applyAlignment="0" applyProtection="0"/>
    <xf numFmtId="222" fontId="48" fillId="28" borderId="20">
      <protection locked="0"/>
    </xf>
    <xf numFmtId="223" fontId="48" fillId="28" borderId="20">
      <protection locked="0"/>
    </xf>
    <xf numFmtId="224" fontId="48" fillId="28" borderId="20">
      <protection locked="0"/>
    </xf>
    <xf numFmtId="283" fontId="48" fillId="28" borderId="20">
      <protection locked="0"/>
    </xf>
    <xf numFmtId="284" fontId="48" fillId="28" borderId="20">
      <protection locked="0"/>
    </xf>
    <xf numFmtId="285" fontId="48" fillId="28" borderId="20">
      <protection locked="0"/>
    </xf>
    <xf numFmtId="225" fontId="48" fillId="28" borderId="20">
      <protection locked="0"/>
    </xf>
    <xf numFmtId="228" fontId="48" fillId="49" borderId="20">
      <alignment horizontal="right"/>
      <protection locked="0"/>
    </xf>
    <xf numFmtId="229" fontId="48" fillId="49" borderId="20">
      <alignment horizontal="right"/>
      <protection locked="0"/>
    </xf>
    <xf numFmtId="171" fontId="111" fillId="0" borderId="0" applyNumberFormat="0" applyFill="0" applyBorder="0" applyAlignment="0"/>
    <xf numFmtId="0" fontId="48" fillId="36" borderId="20">
      <alignment horizontal="left"/>
      <protection locked="0"/>
    </xf>
    <xf numFmtId="49" fontId="48" fillId="35" borderId="20">
      <alignment horizontal="left" vertical="top" wrapText="1"/>
      <protection locked="0"/>
    </xf>
    <xf numFmtId="230" fontId="48" fillId="28" borderId="20">
      <protection locked="0"/>
    </xf>
    <xf numFmtId="234" fontId="48" fillId="28" borderId="20">
      <protection locked="0"/>
    </xf>
    <xf numFmtId="233" fontId="48" fillId="28" borderId="20">
      <protection locked="0"/>
    </xf>
    <xf numFmtId="49" fontId="48" fillId="35" borderId="20">
      <alignment horizontal="left"/>
      <protection locked="0"/>
    </xf>
    <xf numFmtId="248" fontId="48" fillId="28" borderId="20">
      <alignment horizontal="left" indent="1"/>
      <protection locked="0"/>
    </xf>
    <xf numFmtId="0" fontId="20" fillId="7" borderId="0" applyNumberFormat="0" applyFont="0" applyBorder="0" applyAlignment="0" applyProtection="0">
      <protection locked="0"/>
    </xf>
    <xf numFmtId="286" fontId="112" fillId="0" borderId="0">
      <protection locked="0"/>
    </xf>
    <xf numFmtId="15" fontId="93" fillId="0" borderId="0" applyFont="0" applyFill="0" applyBorder="0" applyAlignment="0" applyProtection="0"/>
    <xf numFmtId="287" fontId="18" fillId="0" borderId="0" applyFont="0" applyFill="0" applyBorder="0" applyAlignment="0" applyProtection="0"/>
    <xf numFmtId="17" fontId="113" fillId="0" borderId="0" applyFill="0" applyBorder="0">
      <alignment horizontal="right"/>
    </xf>
    <xf numFmtId="17" fontId="93" fillId="0" borderId="0" applyFont="0" applyFill="0" applyBorder="0" applyAlignment="0" applyProtection="0"/>
    <xf numFmtId="288" fontId="18" fillId="0" borderId="0" applyFont="0" applyFill="0" applyBorder="0" applyAlignment="0" applyProtection="0"/>
    <xf numFmtId="289" fontId="93" fillId="0" borderId="0" applyFont="0" applyFill="0" applyBorder="0" applyAlignment="0" applyProtection="0"/>
    <xf numFmtId="290" fontId="96" fillId="0" borderId="0" applyFont="0" applyFill="0" applyBorder="0" applyAlignment="0" applyProtection="0"/>
    <xf numFmtId="291" fontId="5" fillId="0" borderId="0" applyFont="0" applyFill="0" applyBorder="0" applyProtection="0">
      <alignment horizontal="right"/>
    </xf>
    <xf numFmtId="14" fontId="8" fillId="0" borderId="0"/>
    <xf numFmtId="171" fontId="114" fillId="0" borderId="0"/>
    <xf numFmtId="292" fontId="114" fillId="0" borderId="0"/>
    <xf numFmtId="173" fontId="115" fillId="0" borderId="0"/>
    <xf numFmtId="39" fontId="116" fillId="0" borderId="0"/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50" fillId="0" borderId="0">
      <alignment horizontal="left"/>
    </xf>
    <xf numFmtId="29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protection locked="0"/>
    </xf>
    <xf numFmtId="0" fontId="118" fillId="0" borderId="0">
      <protection locked="0"/>
    </xf>
    <xf numFmtId="0" fontId="5" fillId="0" borderId="0">
      <protection locked="0"/>
    </xf>
    <xf numFmtId="0" fontId="15" fillId="0" borderId="0" applyNumberFormat="0" applyFill="0" applyBorder="0" applyAlignment="0" applyProtection="0"/>
    <xf numFmtId="0" fontId="67" fillId="10" borderId="0" applyNumberFormat="0" applyBorder="0" applyAlignment="0" applyProtection="0"/>
    <xf numFmtId="261" fontId="62" fillId="0" borderId="0"/>
    <xf numFmtId="171" fontId="18" fillId="0" borderId="0"/>
    <xf numFmtId="171" fontId="14" fillId="0" borderId="0" applyFill="0" applyBorder="0" applyAlignment="0" applyProtection="0"/>
    <xf numFmtId="294" fontId="96" fillId="0" borderId="22" applyNumberFormat="0" applyFont="0" applyFill="0" applyAlignment="0" applyProtection="0"/>
    <xf numFmtId="172" fontId="119" fillId="0" borderId="0" applyFill="0" applyBorder="0" applyAlignment="0" applyProtection="0"/>
    <xf numFmtId="3" fontId="20" fillId="0" borderId="14" applyNumberFormat="0" applyBorder="0"/>
    <xf numFmtId="3" fontId="20" fillId="0" borderId="14" applyNumberFormat="0" applyBorder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295" fontId="121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1" fillId="0" borderId="0" applyFont="0" applyFill="0" applyBorder="0" applyAlignment="0" applyProtection="0"/>
    <xf numFmtId="295" fontId="14" fillId="0" borderId="0" applyFont="0" applyFill="0" applyBorder="0" applyAlignment="0" applyProtection="0"/>
    <xf numFmtId="295" fontId="121" fillId="0" borderId="0" applyFont="0" applyFill="0" applyBorder="0" applyAlignment="0" applyProtection="0"/>
    <xf numFmtId="296" fontId="123" fillId="0" borderId="0" applyFont="0" applyFill="0" applyBorder="0" applyAlignment="0" applyProtection="0"/>
    <xf numFmtId="297" fontId="22" fillId="0" borderId="0" applyFont="0" applyFill="0" applyBorder="0" applyAlignment="0" applyProtection="0"/>
    <xf numFmtId="29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95" fontId="123" fillId="0" borderId="0" applyFont="0" applyFill="0" applyBorder="0" applyAlignment="0" applyProtection="0"/>
    <xf numFmtId="298" fontId="121" fillId="0" borderId="0" applyFont="0" applyFill="0" applyBorder="0" applyAlignment="0" applyProtection="0"/>
    <xf numFmtId="295" fontId="121" fillId="0" borderId="0" applyFont="0" applyFill="0" applyBorder="0" applyAlignment="0" applyProtection="0"/>
    <xf numFmtId="296" fontId="22" fillId="0" borderId="0" applyFont="0" applyFill="0" applyBorder="0" applyAlignment="0" applyProtection="0"/>
    <xf numFmtId="41" fontId="121" fillId="0" borderId="0" applyFont="0" applyFill="0" applyBorder="0" applyAlignment="0" applyProtection="0"/>
    <xf numFmtId="295" fontId="121" fillId="0" borderId="0" applyFont="0" applyFill="0" applyBorder="0" applyAlignment="0" applyProtection="0"/>
    <xf numFmtId="296" fontId="124" fillId="0" borderId="0" applyFont="0" applyFill="0" applyBorder="0" applyAlignment="0" applyProtection="0"/>
    <xf numFmtId="295" fontId="121" fillId="0" borderId="0" applyFont="0" applyFill="0" applyBorder="0" applyAlignment="0" applyProtection="0"/>
    <xf numFmtId="295" fontId="121" fillId="0" borderId="0" applyFont="0" applyFill="0" applyBorder="0" applyAlignment="0" applyProtection="0"/>
    <xf numFmtId="295" fontId="121" fillId="0" borderId="0" applyFont="0" applyFill="0" applyBorder="0" applyAlignment="0" applyProtection="0"/>
    <xf numFmtId="41" fontId="121" fillId="0" borderId="0" applyFont="0" applyFill="0" applyBorder="0" applyAlignment="0" applyProtection="0"/>
    <xf numFmtId="41" fontId="121" fillId="0" borderId="0" applyFont="0" applyFill="0" applyBorder="0" applyAlignment="0" applyProtection="0"/>
    <xf numFmtId="296" fontId="22" fillId="0" borderId="0" applyFont="0" applyFill="0" applyBorder="0" applyAlignment="0" applyProtection="0"/>
    <xf numFmtId="297" fontId="22" fillId="0" borderId="0" applyFont="0" applyFill="0" applyBorder="0" applyAlignment="0" applyProtection="0"/>
    <xf numFmtId="299" fontId="123" fillId="0" borderId="0" applyFont="0" applyFill="0" applyBorder="0" applyAlignment="0" applyProtection="0"/>
    <xf numFmtId="40" fontId="8" fillId="0" borderId="0" applyFont="0" applyFill="0" applyBorder="0" applyAlignment="0" applyProtection="0"/>
    <xf numFmtId="300" fontId="121" fillId="0" borderId="0" applyFont="0" applyFill="0" applyBorder="0" applyAlignment="0" applyProtection="0"/>
    <xf numFmtId="300" fontId="14" fillId="0" borderId="0" applyFont="0" applyFill="0" applyBorder="0" applyAlignment="0" applyProtection="0"/>
    <xf numFmtId="300" fontId="121" fillId="0" borderId="0" applyFont="0" applyFill="0" applyBorder="0" applyAlignment="0" applyProtection="0"/>
    <xf numFmtId="301" fontId="123" fillId="0" borderId="0" applyFont="0" applyFill="0" applyBorder="0" applyAlignment="0" applyProtection="0"/>
    <xf numFmtId="0" fontId="22" fillId="0" borderId="0" applyFont="0" applyFill="0" applyBorder="0" applyAlignment="0" applyProtection="0"/>
    <xf numFmtId="301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00" fontId="123" fillId="0" borderId="0" applyFont="0" applyFill="0" applyBorder="0" applyAlignment="0" applyProtection="0"/>
    <xf numFmtId="302" fontId="121" fillId="0" borderId="0" applyFont="0" applyFill="0" applyBorder="0" applyAlignment="0" applyProtection="0"/>
    <xf numFmtId="300" fontId="121" fillId="0" borderId="0" applyFont="0" applyFill="0" applyBorder="0" applyAlignment="0" applyProtection="0"/>
    <xf numFmtId="301" fontId="22" fillId="0" borderId="0" applyFont="0" applyFill="0" applyBorder="0" applyAlignment="0" applyProtection="0"/>
    <xf numFmtId="43" fontId="121" fillId="0" borderId="0" applyFont="0" applyFill="0" applyBorder="0" applyAlignment="0" applyProtection="0"/>
    <xf numFmtId="300" fontId="121" fillId="0" borderId="0" applyFont="0" applyFill="0" applyBorder="0" applyAlignment="0" applyProtection="0"/>
    <xf numFmtId="301" fontId="124" fillId="0" borderId="0" applyFont="0" applyFill="0" applyBorder="0" applyAlignment="0" applyProtection="0"/>
    <xf numFmtId="300" fontId="121" fillId="0" borderId="0" applyFont="0" applyFill="0" applyBorder="0" applyAlignment="0" applyProtection="0"/>
    <xf numFmtId="300" fontId="121" fillId="0" borderId="0" applyFont="0" applyFill="0" applyBorder="0" applyAlignment="0" applyProtection="0"/>
    <xf numFmtId="300" fontId="12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121" fillId="0" borderId="0" applyFont="0" applyFill="0" applyBorder="0" applyAlignment="0" applyProtection="0"/>
    <xf numFmtId="301" fontId="22" fillId="0" borderId="0" applyFont="0" applyFill="0" applyBorder="0" applyAlignment="0" applyProtection="0"/>
    <xf numFmtId="217" fontId="22" fillId="0" borderId="0" applyFont="0" applyFill="0" applyBorder="0" applyAlignment="0" applyProtection="0"/>
    <xf numFmtId="303" fontId="123" fillId="0" borderId="0" applyFont="0" applyFill="0" applyBorder="0" applyAlignment="0" applyProtection="0"/>
    <xf numFmtId="211" fontId="56" fillId="50" borderId="0"/>
    <xf numFmtId="0" fontId="5" fillId="0" borderId="0">
      <protection locked="0"/>
    </xf>
    <xf numFmtId="304" fontId="12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04" fontId="125" fillId="0" borderId="0">
      <protection locked="0"/>
    </xf>
    <xf numFmtId="0" fontId="5" fillId="0" borderId="0">
      <protection locked="0"/>
    </xf>
    <xf numFmtId="0" fontId="1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3" fillId="3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1" fontId="129" fillId="0" borderId="0" applyFont="0" applyFill="0" applyBorder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0" fillId="13" borderId="3" applyNumberFormat="0" applyAlignment="0" applyProtection="0"/>
    <xf numFmtId="0" fontId="132" fillId="0" borderId="0">
      <alignment horizontal="center"/>
    </xf>
    <xf numFmtId="0" fontId="133" fillId="0" borderId="0"/>
    <xf numFmtId="261" fontId="133" fillId="0" borderId="0"/>
    <xf numFmtId="173" fontId="133" fillId="0" borderId="0"/>
    <xf numFmtId="0" fontId="7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305" fontId="134" fillId="28" borderId="0" applyAlignment="0" applyProtection="0">
      <alignment horizontal="center" wrapText="1"/>
    </xf>
    <xf numFmtId="44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7" fontId="5" fillId="0" borderId="0" applyFill="0" applyBorder="0" applyAlignment="0" applyProtection="0"/>
    <xf numFmtId="307" fontId="5" fillId="0" borderId="0" applyFill="0" applyBorder="0" applyAlignment="0" applyProtection="0"/>
    <xf numFmtId="307" fontId="5" fillId="0" borderId="0" applyFill="0" applyBorder="0" applyAlignment="0" applyProtection="0"/>
    <xf numFmtId="307" fontId="5" fillId="0" borderId="0" applyFill="0" applyBorder="0" applyAlignment="0" applyProtection="0"/>
    <xf numFmtId="307" fontId="5" fillId="0" borderId="0" applyFill="0" applyBorder="0" applyAlignment="0" applyProtection="0"/>
    <xf numFmtId="167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13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25" fillId="0" borderId="0" applyNumberFormat="0" applyFill="0" applyBorder="0" applyProtection="0">
      <alignment horizontal="center" vertical="top"/>
    </xf>
    <xf numFmtId="314" fontId="137" fillId="0" borderId="0" applyBorder="0">
      <alignment horizontal="right" vertical="top"/>
    </xf>
    <xf numFmtId="315" fontId="25" fillId="0" borderId="0" applyBorder="0">
      <alignment horizontal="right" vertical="top"/>
    </xf>
    <xf numFmtId="315" fontId="137" fillId="0" borderId="0" applyBorder="0">
      <alignment horizontal="right" vertical="top"/>
    </xf>
    <xf numFmtId="316" fontId="25" fillId="0" borderId="0" applyFill="0" applyBorder="0">
      <alignment horizontal="right" vertical="top"/>
    </xf>
    <xf numFmtId="317" fontId="138" fillId="0" borderId="0" applyFill="0">
      <alignment horizontal="right" vertical="top"/>
    </xf>
    <xf numFmtId="318" fontId="25" fillId="0" borderId="0" applyFill="0" applyBorder="0">
      <alignment horizontal="right" vertical="top"/>
    </xf>
    <xf numFmtId="319" fontId="25" fillId="0" borderId="0" applyFill="0" applyBorder="0">
      <alignment horizontal="right" vertical="top"/>
    </xf>
    <xf numFmtId="0" fontId="139" fillId="0" borderId="0">
      <alignment horizontal="left"/>
    </xf>
    <xf numFmtId="0" fontId="139" fillId="0" borderId="8">
      <alignment horizontal="right" wrapText="1"/>
    </xf>
    <xf numFmtId="195" fontId="139" fillId="0" borderId="8">
      <alignment horizontal="right"/>
    </xf>
    <xf numFmtId="195" fontId="140" fillId="0" borderId="23">
      <alignment horizontal="right" wrapText="1"/>
    </xf>
    <xf numFmtId="195" fontId="140" fillId="0" borderId="23">
      <alignment horizontal="right" wrapText="1"/>
    </xf>
    <xf numFmtId="203" fontId="37" fillId="0" borderId="8">
      <alignment horizontal="left"/>
    </xf>
    <xf numFmtId="0" fontId="141" fillId="0" borderId="0">
      <alignment vertical="center"/>
    </xf>
    <xf numFmtId="320" fontId="141" fillId="0" borderId="0">
      <alignment horizontal="left" vertical="center"/>
    </xf>
    <xf numFmtId="321" fontId="142" fillId="0" borderId="0">
      <alignment vertical="center"/>
    </xf>
    <xf numFmtId="0" fontId="102" fillId="0" borderId="0">
      <alignment vertical="center"/>
    </xf>
    <xf numFmtId="203" fontId="37" fillId="0" borderId="8">
      <alignment horizontal="left"/>
    </xf>
    <xf numFmtId="203" fontId="37" fillId="0" borderId="8">
      <alignment horizontal="left"/>
    </xf>
    <xf numFmtId="203" fontId="143" fillId="0" borderId="23">
      <alignment horizontal="left"/>
    </xf>
    <xf numFmtId="203" fontId="143" fillId="0" borderId="23">
      <alignment horizontal="left"/>
    </xf>
    <xf numFmtId="203" fontId="144" fillId="0" borderId="0" applyFill="0" applyBorder="0">
      <alignment vertical="top"/>
    </xf>
    <xf numFmtId="203" fontId="145" fillId="0" borderId="0" applyFill="0" applyBorder="0" applyProtection="0">
      <alignment vertical="top"/>
    </xf>
    <xf numFmtId="203" fontId="146" fillId="0" borderId="0">
      <alignment vertical="top"/>
    </xf>
    <xf numFmtId="203" fontId="25" fillId="0" borderId="0">
      <alignment horizontal="center"/>
    </xf>
    <xf numFmtId="203" fontId="147" fillId="0" borderId="8">
      <alignment horizontal="center"/>
    </xf>
    <xf numFmtId="203" fontId="147" fillId="0" borderId="8">
      <alignment horizontal="center"/>
    </xf>
    <xf numFmtId="203" fontId="148" fillId="0" borderId="23">
      <alignment horizontal="center"/>
    </xf>
    <xf numFmtId="203" fontId="148" fillId="0" borderId="23">
      <alignment horizontal="center"/>
    </xf>
    <xf numFmtId="41" fontId="25" fillId="0" borderId="8" applyFill="0" applyBorder="0" applyProtection="0">
      <alignment horizontal="right" vertical="top"/>
    </xf>
    <xf numFmtId="41" fontId="25" fillId="0" borderId="23" applyFill="0" applyBorder="0" applyProtection="0">
      <alignment horizontal="right" vertical="top"/>
    </xf>
    <xf numFmtId="41" fontId="18" fillId="0" borderId="0" applyFill="0" applyBorder="0" applyAlignment="0" applyProtection="0">
      <alignment horizontal="right" vertical="top"/>
    </xf>
    <xf numFmtId="320" fontId="52" fillId="0" borderId="0">
      <alignment horizontal="left" vertical="center"/>
    </xf>
    <xf numFmtId="203" fontId="52" fillId="0" borderId="0"/>
    <xf numFmtId="203" fontId="149" fillId="0" borderId="0"/>
    <xf numFmtId="203" fontId="150" fillId="0" borderId="0"/>
    <xf numFmtId="203" fontId="150" fillId="0" borderId="0"/>
    <xf numFmtId="203" fontId="151" fillId="0" borderId="0"/>
    <xf numFmtId="203" fontId="5" fillId="0" borderId="0"/>
    <xf numFmtId="203" fontId="152" fillId="0" borderId="0">
      <alignment horizontal="left" vertical="top"/>
    </xf>
    <xf numFmtId="203" fontId="152" fillId="0" borderId="0">
      <alignment horizontal="left" vertical="top"/>
    </xf>
    <xf numFmtId="203" fontId="153" fillId="0" borderId="0">
      <alignment horizontal="left" vertical="top"/>
    </xf>
    <xf numFmtId="0" fontId="25" fillId="0" borderId="0" applyFill="0" applyBorder="0">
      <alignment horizontal="left" vertical="top" wrapText="1"/>
    </xf>
    <xf numFmtId="0" fontId="138" fillId="0" borderId="0">
      <alignment horizontal="left" vertical="top" wrapText="1"/>
    </xf>
    <xf numFmtId="0" fontId="154" fillId="0" borderId="0">
      <alignment horizontal="left" vertical="top" wrapText="1"/>
    </xf>
    <xf numFmtId="0" fontId="137" fillId="0" borderId="0">
      <alignment horizontal="left" vertical="top" wrapText="1"/>
    </xf>
    <xf numFmtId="322" fontId="5" fillId="51" borderId="0">
      <alignment horizontal="right" vertical="center"/>
    </xf>
    <xf numFmtId="323" fontId="85" fillId="0" borderId="0" applyBorder="0"/>
    <xf numFmtId="211" fontId="56" fillId="36" borderId="0"/>
    <xf numFmtId="322" fontId="5" fillId="51" borderId="0">
      <alignment horizontal="right" vertical="center"/>
    </xf>
    <xf numFmtId="322" fontId="5" fillId="51" borderId="0">
      <alignment horizontal="right" vertical="center"/>
    </xf>
    <xf numFmtId="322" fontId="5" fillId="51" borderId="0">
      <alignment horizontal="right" vertical="center"/>
    </xf>
    <xf numFmtId="322" fontId="5" fillId="51" borderId="0">
      <alignment horizontal="right" vertical="center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12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12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5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12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12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12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04" fontId="155" fillId="0" borderId="0">
      <protection locked="0"/>
    </xf>
    <xf numFmtId="0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4" fontId="5" fillId="0" borderId="0">
      <protection locked="0"/>
    </xf>
    <xf numFmtId="325" fontId="156" fillId="0" borderId="9">
      <alignment horizontal="center"/>
    </xf>
    <xf numFmtId="0" fontId="5" fillId="0" borderId="0" applyFont="0" applyFill="0" applyBorder="0" applyAlignment="0" applyProtection="0"/>
    <xf numFmtId="325" fontId="156" fillId="0" borderId="9">
      <alignment horizontal="center"/>
    </xf>
    <xf numFmtId="325" fontId="156" fillId="0" borderId="9">
      <alignment horizontal="center"/>
    </xf>
    <xf numFmtId="325" fontId="156" fillId="0" borderId="9">
      <alignment horizontal="center"/>
    </xf>
    <xf numFmtId="325" fontId="156" fillId="0" borderId="9">
      <alignment horizontal="center"/>
    </xf>
    <xf numFmtId="325" fontId="156" fillId="0" borderId="9">
      <alignment horizontal="center"/>
    </xf>
    <xf numFmtId="325" fontId="156" fillId="0" borderId="9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57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26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27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86" fontId="112" fillId="0" borderId="0">
      <protection locked="0"/>
    </xf>
    <xf numFmtId="211" fontId="14" fillId="0" borderId="0" applyFill="0" applyBorder="0">
      <alignment horizontal="right"/>
    </xf>
    <xf numFmtId="0" fontId="158" fillId="0" borderId="0">
      <alignment horizontal="left"/>
    </xf>
    <xf numFmtId="0" fontId="159" fillId="0" borderId="0">
      <alignment horizontal="left"/>
    </xf>
    <xf numFmtId="0" fontId="160" fillId="0" borderId="0">
      <alignment horizontal="left"/>
    </xf>
    <xf numFmtId="0" fontId="160" fillId="0" borderId="0" applyNumberFormat="0" applyFill="0" applyBorder="0" applyProtection="0">
      <alignment horizontal="left"/>
    </xf>
    <xf numFmtId="0" fontId="160" fillId="0" borderId="0">
      <alignment horizontal="left"/>
    </xf>
    <xf numFmtId="220" fontId="161" fillId="52" borderId="0"/>
    <xf numFmtId="221" fontId="161" fillId="52" borderId="0"/>
    <xf numFmtId="328" fontId="53" fillId="0" borderId="0">
      <alignment horizontal="right"/>
    </xf>
    <xf numFmtId="220" fontId="72" fillId="53" borderId="0">
      <alignment horizontal="right"/>
    </xf>
    <xf numFmtId="0" fontId="162" fillId="54" borderId="0"/>
    <xf numFmtId="3" fontId="163" fillId="55" borderId="9">
      <alignment horizontal="right" vertical="center"/>
    </xf>
    <xf numFmtId="1" fontId="14" fillId="41" borderId="9"/>
    <xf numFmtId="329" fontId="164" fillId="0" borderId="0"/>
    <xf numFmtId="211" fontId="56" fillId="0" borderId="0"/>
    <xf numFmtId="3" fontId="5" fillId="28" borderId="0"/>
    <xf numFmtId="0" fontId="50" fillId="0" borderId="0">
      <alignment horizontal="left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3" fontId="165" fillId="0" borderId="0"/>
    <xf numFmtId="330" fontId="166" fillId="0" borderId="0"/>
    <xf numFmtId="38" fontId="20" fillId="5" borderId="0" applyNumberFormat="0" applyBorder="0" applyAlignment="0" applyProtection="0"/>
    <xf numFmtId="38" fontId="20" fillId="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56" fillId="0" borderId="0" applyBorder="0">
      <alignment horizontal="left"/>
    </xf>
    <xf numFmtId="291" fontId="14" fillId="57" borderId="9" applyNumberFormat="0" applyFont="0" applyAlignment="0"/>
    <xf numFmtId="331" fontId="96" fillId="0" borderId="0" applyFont="0" applyFill="0" applyBorder="0" applyAlignment="0" applyProtection="0">
      <alignment horizontal="right"/>
    </xf>
    <xf numFmtId="332" fontId="56" fillId="0" borderId="0"/>
    <xf numFmtId="0" fontId="113" fillId="0" borderId="0"/>
    <xf numFmtId="0" fontId="167" fillId="0" borderId="0">
      <alignment horizontal="left"/>
    </xf>
    <xf numFmtId="0" fontId="168" fillId="0" borderId="0" applyProtection="0">
      <alignment horizontal="right" vertical="top"/>
    </xf>
    <xf numFmtId="0" fontId="89" fillId="0" borderId="24" applyNumberFormat="0" applyAlignment="0" applyProtection="0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169" fillId="0" borderId="0"/>
    <xf numFmtId="0" fontId="170" fillId="0" borderId="0">
      <alignment horizontal="centerContinuous" vertical="center"/>
    </xf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0">
      <alignment horizontal="left"/>
    </xf>
    <xf numFmtId="0" fontId="174" fillId="0" borderId="28">
      <alignment horizontal="left" vertical="top"/>
    </xf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7" fillId="0" borderId="0">
      <alignment horizontal="left"/>
    </xf>
    <xf numFmtId="0" fontId="178" fillId="0" borderId="28">
      <alignment horizontal="left" vertical="top"/>
    </xf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80" fillId="0" borderId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286" fontId="181" fillId="0" borderId="0">
      <protection locked="0"/>
    </xf>
    <xf numFmtId="286" fontId="181" fillId="0" borderId="0">
      <protection locked="0"/>
    </xf>
    <xf numFmtId="175" fontId="182" fillId="0" borderId="0">
      <alignment horizontal="left"/>
    </xf>
    <xf numFmtId="3" fontId="5" fillId="34" borderId="0"/>
    <xf numFmtId="3" fontId="5" fillId="5" borderId="0"/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75" fontId="184" fillId="0" borderId="0" applyNumberFormat="0" applyFill="0" applyBorder="0" applyAlignment="0" applyProtection="0">
      <alignment horizontal="center" vertical="top" wrapText="1"/>
    </xf>
    <xf numFmtId="175" fontId="185" fillId="0" borderId="0" applyNumberFormat="0" applyFill="0" applyBorder="0" applyAlignment="0" applyProtection="0"/>
    <xf numFmtId="0" fontId="186" fillId="58" borderId="0" applyNumberFormat="0" applyBorder="0" applyAlignment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/>
    <xf numFmtId="49" fontId="56" fillId="0" borderId="0">
      <alignment horizontal="left"/>
    </xf>
    <xf numFmtId="49" fontId="194" fillId="0" borderId="0">
      <alignment horizontal="left"/>
    </xf>
    <xf numFmtId="1" fontId="22" fillId="0" borderId="0" applyFont="0" applyFill="0" applyBorder="0" applyAlignment="0" applyProtection="0"/>
    <xf numFmtId="1" fontId="14" fillId="0" borderId="0" applyFont="0" applyFill="0" applyBorder="0" applyAlignment="0" applyProtection="0"/>
    <xf numFmtId="49" fontId="56" fillId="0" borderId="0"/>
    <xf numFmtId="266" fontId="22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88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20" fontId="71" fillId="34" borderId="0"/>
    <xf numFmtId="333" fontId="51" fillId="0" borderId="0" applyFill="0" applyBorder="0">
      <alignment vertical="top"/>
    </xf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130" fillId="13" borderId="3" applyNumberFormat="0" applyAlignment="0" applyProtection="0"/>
    <xf numFmtId="221" fontId="198" fillId="7" borderId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20" fillId="59" borderId="0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130" fillId="13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173" fontId="199" fillId="60" borderId="0"/>
    <xf numFmtId="0" fontId="200" fillId="0" borderId="35"/>
    <xf numFmtId="9" fontId="201" fillId="0" borderId="35" applyFill="0" applyAlignment="0" applyProtection="0"/>
    <xf numFmtId="0" fontId="202" fillId="0" borderId="35"/>
    <xf numFmtId="37" fontId="115" fillId="5" borderId="0" applyFont="0" applyBorder="0" applyProtection="0"/>
    <xf numFmtId="291" fontId="14" fillId="57" borderId="0" applyNumberFormat="0" applyFont="0" applyBorder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266" fontId="62" fillId="57" borderId="34" applyNumberFormat="0" applyFont="0" applyAlignment="0" applyProtection="0">
      <alignment horizontal="center"/>
      <protection locked="0"/>
    </xf>
    <xf numFmtId="334" fontId="203" fillId="0" borderId="0"/>
    <xf numFmtId="335" fontId="203" fillId="0" borderId="0"/>
    <xf numFmtId="0" fontId="204" fillId="61" borderId="0" applyNumberFormat="0" applyBorder="0" applyProtection="0"/>
    <xf numFmtId="0" fontId="205" fillId="62" borderId="0" applyNumberFormat="0"/>
    <xf numFmtId="0" fontId="57" fillId="9" borderId="0" applyNumberFormat="0" applyBorder="0" applyAlignment="0" applyProtection="0"/>
    <xf numFmtId="0" fontId="206" fillId="15" borderId="0">
      <alignment vertical="center"/>
    </xf>
    <xf numFmtId="336" fontId="207" fillId="0" borderId="36">
      <alignment horizontal="center"/>
    </xf>
    <xf numFmtId="0" fontId="208" fillId="0" borderId="0"/>
    <xf numFmtId="0" fontId="208" fillId="0" borderId="0" applyAlignment="0"/>
    <xf numFmtId="20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5" fontId="20" fillId="0" borderId="0" applyNumberFormat="0" applyProtection="0">
      <alignment horizontal="left" vertical="top" wrapText="1"/>
    </xf>
    <xf numFmtId="166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82" fillId="0" borderId="16" applyNumberFormat="0" applyFill="0" applyAlignment="0" applyProtection="0"/>
    <xf numFmtId="0" fontId="80" fillId="43" borderId="15" applyNumberFormat="0" applyAlignment="0" applyProtection="0"/>
    <xf numFmtId="1" fontId="209" fillId="1" borderId="37"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38" fontId="211" fillId="0" borderId="0"/>
    <xf numFmtId="38" fontId="212" fillId="0" borderId="0"/>
    <xf numFmtId="38" fontId="213" fillId="0" borderId="0"/>
    <xf numFmtId="38" fontId="214" fillId="0" borderId="0"/>
    <xf numFmtId="0" fontId="53" fillId="0" borderId="0"/>
    <xf numFmtId="0" fontId="53" fillId="0" borderId="0"/>
    <xf numFmtId="263" fontId="25" fillId="5" borderId="0" applyFont="0"/>
    <xf numFmtId="0" fontId="48" fillId="0" borderId="0"/>
    <xf numFmtId="0" fontId="215" fillId="0" borderId="0"/>
    <xf numFmtId="0" fontId="216" fillId="0" borderId="0">
      <alignment horizontal="center"/>
    </xf>
    <xf numFmtId="235" fontId="217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20" fillId="0" borderId="0" applyNumberFormat="0" applyFill="0" applyBorder="0" applyAlignment="0" applyProtection="0">
      <alignment horizontal="right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3" fontId="5" fillId="63" borderId="0"/>
    <xf numFmtId="0" fontId="221" fillId="0" borderId="0"/>
    <xf numFmtId="0" fontId="5" fillId="64" borderId="0" applyNumberFormat="0" applyFont="0" applyBorder="0" applyAlignment="0"/>
    <xf numFmtId="337" fontId="5" fillId="65" borderId="38" applyNumberFormat="0" applyFont="0" applyBorder="0" applyAlignment="0"/>
    <xf numFmtId="17" fontId="18" fillId="0" borderId="0"/>
    <xf numFmtId="3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14" fontId="207" fillId="0" borderId="36">
      <alignment horizontal="center"/>
    </xf>
    <xf numFmtId="0" fontId="50" fillId="0" borderId="0">
      <alignment horizontal="left"/>
    </xf>
    <xf numFmtId="338" fontId="207" fillId="0" borderId="36"/>
    <xf numFmtId="40" fontId="73" fillId="0" borderId="0" applyFont="0" applyFill="0" applyBorder="0" applyAlignment="0" applyProtection="0"/>
    <xf numFmtId="164" fontId="1" fillId="0" borderId="0" applyFont="0" applyFill="0" applyBorder="0" applyAlignment="0" applyProtection="0"/>
    <xf numFmtId="339" fontId="5" fillId="0" borderId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2" fontId="223" fillId="0" borderId="0" applyFont="0"/>
    <xf numFmtId="340" fontId="20" fillId="0" borderId="0"/>
    <xf numFmtId="341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3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7" fontId="8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08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247" fontId="5" fillId="0" borderId="0" applyFont="0" applyFill="0" applyBorder="0" applyAlignment="0" applyProtection="0"/>
    <xf numFmtId="237" fontId="20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3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37" fontId="20" fillId="0" borderId="0" applyFont="0" applyFill="0" applyBorder="0" applyAlignment="0" applyProtection="0"/>
    <xf numFmtId="237" fontId="20" fillId="0" borderId="0" applyFont="0" applyFill="0" applyBorder="0" applyAlignment="0" applyProtection="0"/>
    <xf numFmtId="237" fontId="20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43" fontId="20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4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348" fontId="5" fillId="0" borderId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49" fontId="5" fillId="0" borderId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348" fontId="5" fillId="0" borderId="0" applyFill="0" applyBorder="0" applyAlignment="0" applyProtection="0"/>
    <xf numFmtId="348" fontId="5" fillId="0" borderId="0" applyFill="0" applyBorder="0" applyAlignment="0" applyProtection="0"/>
    <xf numFmtId="348" fontId="5" fillId="0" borderId="0" applyFill="0" applyBorder="0" applyAlignment="0" applyProtection="0"/>
    <xf numFmtId="348" fontId="5" fillId="0" borderId="0" applyFill="0" applyBorder="0" applyAlignment="0" applyProtection="0"/>
    <xf numFmtId="348" fontId="5" fillId="0" borderId="0" applyFill="0" applyBorder="0" applyAlignment="0" applyProtection="0"/>
    <xf numFmtId="342" fontId="20" fillId="0" borderId="0" applyFont="0" applyFill="0" applyBorder="0" applyAlignment="0" applyProtection="0"/>
    <xf numFmtId="341" fontId="5" fillId="0" borderId="0" applyFont="0" applyFill="0" applyBorder="0" applyAlignment="0" applyProtection="0"/>
    <xf numFmtId="247" fontId="40" fillId="0" borderId="0" applyFont="0" applyFill="0" applyBorder="0" applyAlignment="0" applyProtection="0"/>
    <xf numFmtId="3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7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7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350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341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3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350" fontId="5" fillId="0" borderId="0" applyFont="0" applyFill="0" applyBorder="0" applyAlignment="0" applyProtection="0"/>
    <xf numFmtId="350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35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50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5" fillId="0" borderId="0" applyFont="0" applyFill="0" applyBorder="0" applyAlignment="0" applyProtection="0"/>
    <xf numFmtId="350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4" fillId="0" borderId="0" applyFont="0" applyFill="0" applyBorder="0" applyAlignment="0" applyProtection="0"/>
    <xf numFmtId="247" fontId="73" fillId="0" borderId="0" applyFont="0" applyFill="0" applyBorder="0" applyAlignment="0" applyProtection="0"/>
    <xf numFmtId="341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247" fontId="40" fillId="0" borderId="0" applyFont="0" applyFill="0" applyBorder="0" applyAlignment="0" applyProtection="0"/>
    <xf numFmtId="3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341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3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53" fontId="5" fillId="0" borderId="0" applyFont="0" applyFill="0" applyBorder="0" applyAlignment="0" applyProtection="0"/>
    <xf numFmtId="354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55" fontId="5" fillId="0" borderId="0" applyFont="0" applyFill="0" applyBorder="0" applyAlignment="0" applyProtection="0"/>
    <xf numFmtId="3" fontId="15" fillId="0" borderId="0"/>
    <xf numFmtId="0" fontId="5" fillId="0" borderId="2"/>
    <xf numFmtId="3" fontId="15" fillId="0" borderId="0"/>
    <xf numFmtId="356" fontId="225" fillId="0" borderId="0" applyFont="0" applyFill="0" applyBorder="0" applyAlignment="0" applyProtection="0"/>
    <xf numFmtId="357" fontId="22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359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358" fontId="5" fillId="0" borderId="0" applyFont="0" applyFill="0" applyBorder="0" applyAlignment="0" applyProtection="0"/>
    <xf numFmtId="0" fontId="70" fillId="0" borderId="0" applyNumberFormat="0" applyFont="0" applyFill="0" applyBorder="0" applyAlignment="0" applyProtection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>
      <protection locked="0"/>
    </xf>
    <xf numFmtId="362" fontId="118" fillId="0" borderId="0">
      <protection locked="0"/>
    </xf>
    <xf numFmtId="0" fontId="5" fillId="0" borderId="0">
      <protection locked="0"/>
    </xf>
    <xf numFmtId="363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" fontId="56" fillId="0" borderId="0" applyFont="0" applyAlignment="0">
      <alignment horizontal="center"/>
    </xf>
    <xf numFmtId="3" fontId="226" fillId="0" borderId="0" applyNumberFormat="0">
      <alignment horizontal="right"/>
    </xf>
    <xf numFmtId="364" fontId="96" fillId="0" borderId="0" applyFont="0" applyFill="0" applyBorder="0" applyProtection="0">
      <alignment horizontal="right"/>
    </xf>
    <xf numFmtId="365" fontId="14" fillId="0" borderId="0" applyFill="0" applyBorder="0" applyProtection="0">
      <alignment horizontal="right"/>
    </xf>
    <xf numFmtId="0" fontId="227" fillId="0" borderId="26" applyNumberFormat="0" applyFill="0" applyAlignment="0" applyProtection="0"/>
    <xf numFmtId="0" fontId="228" fillId="0" borderId="29" applyNumberFormat="0" applyFill="0" applyAlignment="0" applyProtection="0"/>
    <xf numFmtId="0" fontId="127" fillId="0" borderId="31" applyNumberFormat="0" applyFill="0" applyAlignment="0" applyProtection="0"/>
    <xf numFmtId="0" fontId="127" fillId="0" borderId="0" applyNumberFormat="0" applyFill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31" fillId="60" borderId="0" applyNumberFormat="0" applyFont="0" applyBorder="0" applyAlignment="0">
      <protection hidden="1"/>
    </xf>
    <xf numFmtId="0" fontId="232" fillId="58" borderId="0" applyAlignment="0"/>
    <xf numFmtId="0" fontId="233" fillId="66" borderId="0" applyAlignment="0"/>
    <xf numFmtId="0" fontId="234" fillId="0" borderId="0" applyAlignment="0"/>
    <xf numFmtId="37" fontId="235" fillId="0" borderId="0"/>
    <xf numFmtId="366" fontId="236" fillId="0" borderId="0"/>
    <xf numFmtId="366" fontId="236" fillId="0" borderId="0"/>
    <xf numFmtId="366" fontId="236" fillId="0" borderId="0"/>
    <xf numFmtId="366" fontId="236" fillId="0" borderId="0"/>
    <xf numFmtId="366" fontId="236" fillId="0" borderId="0"/>
    <xf numFmtId="366" fontId="236" fillId="0" borderId="0"/>
    <xf numFmtId="366" fontId="236" fillId="0" borderId="0"/>
    <xf numFmtId="366" fontId="236" fillId="0" borderId="0"/>
    <xf numFmtId="366" fontId="236" fillId="0" borderId="0"/>
    <xf numFmtId="0" fontId="236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24" fillId="0" borderId="0"/>
    <xf numFmtId="0" fontId="5" fillId="0" borderId="0"/>
    <xf numFmtId="0" fontId="224" fillId="0" borderId="0"/>
    <xf numFmtId="0" fontId="40" fillId="0" borderId="0"/>
    <xf numFmtId="0" fontId="5" fillId="0" borderId="0"/>
    <xf numFmtId="0" fontId="40" fillId="0" borderId="0"/>
    <xf numFmtId="0" fontId="73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" fillId="0" borderId="0"/>
    <xf numFmtId="367" fontId="5" fillId="0" borderId="0"/>
    <xf numFmtId="368" fontId="5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237" fillId="0" borderId="0"/>
    <xf numFmtId="0" fontId="1" fillId="0" borderId="0"/>
    <xf numFmtId="0" fontId="23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" fillId="0" borderId="0"/>
    <xf numFmtId="0" fontId="238" fillId="0" borderId="0"/>
    <xf numFmtId="0" fontId="1" fillId="0" borderId="0"/>
    <xf numFmtId="0" fontId="5" fillId="0" borderId="0"/>
    <xf numFmtId="0" fontId="1" fillId="0" borderId="0"/>
    <xf numFmtId="0" fontId="2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21"/>
    <xf numFmtId="0" fontId="4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40" fillId="0" borderId="0"/>
    <xf numFmtId="0" fontId="40" fillId="0" borderId="0"/>
    <xf numFmtId="0" fontId="237" fillId="0" borderId="0"/>
    <xf numFmtId="0" fontId="5" fillId="0" borderId="0"/>
    <xf numFmtId="0" fontId="40" fillId="0" borderId="0"/>
    <xf numFmtId="0" fontId="4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>
      <alignment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3" fillId="0" borderId="0"/>
    <xf numFmtId="0" fontId="5" fillId="0" borderId="0"/>
    <xf numFmtId="0" fontId="5" fillId="0" borderId="0"/>
    <xf numFmtId="204" fontId="5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5" fillId="0" borderId="0"/>
    <xf numFmtId="204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1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1" fontId="156" fillId="0" borderId="9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56" fillId="0" borderId="9">
      <alignment horizontal="center"/>
    </xf>
    <xf numFmtId="1" fontId="156" fillId="0" borderId="9">
      <alignment horizontal="center"/>
    </xf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7" fontId="241" fillId="0" borderId="0" applyFill="0" applyBorder="0" applyAlignment="0" applyProtection="0"/>
    <xf numFmtId="3" fontId="5" fillId="0" borderId="0" applyFill="0" applyBorder="0" applyAlignment="0" applyProtection="0"/>
    <xf numFmtId="3" fontId="241" fillId="0" borderId="0" applyFill="0" applyBorder="0" applyAlignment="0" applyProtection="0"/>
    <xf numFmtId="0" fontId="242" fillId="0" borderId="0" applyFill="0" applyBorder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68" fillId="10" borderId="0" applyNumberFormat="0" applyBorder="0" applyAlignment="0" applyProtection="0"/>
    <xf numFmtId="0" fontId="243" fillId="67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4" fillId="0" borderId="39" applyFill="0" applyProtection="0">
      <alignment horizontal="right" wrapText="1"/>
    </xf>
    <xf numFmtId="0" fontId="244" fillId="0" borderId="0" applyFill="0" applyProtection="0">
      <alignment wrapText="1"/>
    </xf>
    <xf numFmtId="0" fontId="245" fillId="0" borderId="40" applyNumberFormat="0" applyFill="0" applyAlignment="0" applyProtection="0"/>
    <xf numFmtId="0" fontId="2" fillId="0" borderId="0" applyAlignment="0" applyProtection="0"/>
    <xf numFmtId="0" fontId="245" fillId="0" borderId="41" applyNumberFormat="0" applyFill="0" applyAlignment="0" applyProtection="0"/>
    <xf numFmtId="37" fontId="240" fillId="60" borderId="0" applyNumberFormat="0" applyFont="0" applyBorder="0" applyAlignment="0" applyProtection="0"/>
    <xf numFmtId="0" fontId="239" fillId="23" borderId="19" applyNumberFormat="0" applyAlignment="0" applyProtection="0"/>
    <xf numFmtId="0" fontId="102" fillId="0" borderId="0" applyNumberFormat="0" applyFont="0" applyAlignment="0">
      <alignment horizontal="center"/>
    </xf>
    <xf numFmtId="0" fontId="85" fillId="0" borderId="0" applyNumberFormat="0" applyBorder="0" applyAlignment="0"/>
    <xf numFmtId="0" fontId="246" fillId="0" borderId="0" applyAlignment="0"/>
    <xf numFmtId="0" fontId="247" fillId="0" borderId="0" applyAlignment="0"/>
    <xf numFmtId="0" fontId="65" fillId="0" borderId="0" applyAlignment="0"/>
    <xf numFmtId="0" fontId="136" fillId="0" borderId="0" applyNumberFormat="0" applyFill="0" applyBorder="0" applyAlignment="0" applyProtection="0"/>
    <xf numFmtId="0" fontId="248" fillId="0" borderId="0" applyAlignment="0"/>
    <xf numFmtId="0" fontId="21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Alignment="0"/>
    <xf numFmtId="0" fontId="249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5" fillId="0" borderId="43" applyNumberFormat="0" applyFont="0" applyFill="0" applyAlignment="0" applyProtection="0"/>
    <xf numFmtId="0" fontId="5" fillId="0" borderId="43" applyNumberFormat="0" applyFon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81" fillId="43" borderId="15" applyNumberFormat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3" fillId="0" borderId="0"/>
    <xf numFmtId="0" fontId="254" fillId="0" borderId="0"/>
    <xf numFmtId="0" fontId="261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79">
    <xf numFmtId="0" fontId="0" fillId="0" borderId="0" xfId="0"/>
    <xf numFmtId="0" fontId="255" fillId="0" borderId="0" xfId="0" applyFont="1"/>
    <xf numFmtId="0" fontId="256" fillId="0" borderId="0" xfId="0" applyFont="1"/>
    <xf numFmtId="0" fontId="257" fillId="68" borderId="45" xfId="0" applyFont="1" applyFill="1" applyBorder="1" applyAlignment="1">
      <alignment horizontal="left" vertical="center"/>
    </xf>
    <xf numFmtId="0" fontId="257" fillId="68" borderId="46" xfId="0" applyFont="1" applyFill="1" applyBorder="1" applyAlignment="1">
      <alignment horizontal="left" vertical="center"/>
    </xf>
    <xf numFmtId="0" fontId="255" fillId="0" borderId="45" xfId="0" applyFont="1" applyBorder="1" applyAlignment="1">
      <alignment horizontal="left" vertical="center"/>
    </xf>
    <xf numFmtId="0" fontId="255" fillId="0" borderId="46" xfId="0" applyFont="1" applyBorder="1" applyAlignment="1">
      <alignment horizontal="left" vertical="center"/>
    </xf>
    <xf numFmtId="9" fontId="255" fillId="0" borderId="47" xfId="1" applyFont="1" applyBorder="1" applyAlignment="1">
      <alignment horizontal="center" vertical="center"/>
    </xf>
    <xf numFmtId="0" fontId="255" fillId="69" borderId="45" xfId="0" applyFont="1" applyFill="1" applyBorder="1" applyAlignment="1">
      <alignment horizontal="left" vertical="center"/>
    </xf>
    <xf numFmtId="0" fontId="255" fillId="69" borderId="46" xfId="0" applyFont="1" applyFill="1" applyBorder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5" fillId="0" borderId="0" xfId="0" applyFont="1" applyAlignment="1">
      <alignment horizontal="left" vertical="center"/>
    </xf>
    <xf numFmtId="0" fontId="257" fillId="68" borderId="0" xfId="0" applyFont="1" applyFill="1" applyAlignment="1">
      <alignment horizontal="left" vertical="center"/>
    </xf>
    <xf numFmtId="0" fontId="257" fillId="68" borderId="0" xfId="0" applyFont="1" applyFill="1" applyAlignment="1">
      <alignment horizontal="center" vertical="center"/>
    </xf>
    <xf numFmtId="9" fontId="255" fillId="0" borderId="0" xfId="1" applyFont="1" applyFill="1" applyBorder="1" applyAlignment="1">
      <alignment horizontal="center" vertical="center"/>
    </xf>
    <xf numFmtId="0" fontId="257" fillId="68" borderId="46" xfId="0" applyFont="1" applyFill="1" applyBorder="1" applyAlignment="1">
      <alignment horizontal="center" vertical="center"/>
    </xf>
    <xf numFmtId="9" fontId="255" fillId="0" borderId="46" xfId="1" applyFont="1" applyBorder="1" applyAlignment="1">
      <alignment horizontal="center" vertical="center"/>
    </xf>
    <xf numFmtId="9" fontId="255" fillId="69" borderId="46" xfId="1" applyFont="1" applyFill="1" applyBorder="1" applyAlignment="1">
      <alignment horizontal="center" vertical="center"/>
    </xf>
    <xf numFmtId="0" fontId="255" fillId="71" borderId="0" xfId="0" applyFont="1" applyFill="1" applyAlignment="1">
      <alignment horizontal="right"/>
    </xf>
    <xf numFmtId="0" fontId="256" fillId="70" borderId="0" xfId="0" applyFont="1" applyFill="1" applyAlignment="1">
      <alignment vertical="center"/>
    </xf>
    <xf numFmtId="0" fontId="255" fillId="70" borderId="0" xfId="0" applyFont="1" applyFill="1" applyAlignment="1">
      <alignment vertical="center"/>
    </xf>
    <xf numFmtId="0" fontId="256" fillId="0" borderId="48" xfId="0" applyFont="1" applyBorder="1" applyAlignment="1">
      <alignment vertical="center"/>
    </xf>
    <xf numFmtId="0" fontId="255" fillId="0" borderId="0" xfId="0" applyFont="1" applyAlignment="1">
      <alignment horizontal="right"/>
    </xf>
    <xf numFmtId="0" fontId="255" fillId="71" borderId="0" xfId="0" applyFont="1" applyFill="1" applyAlignment="1">
      <alignment vertical="center"/>
    </xf>
    <xf numFmtId="0" fontId="260" fillId="70" borderId="0" xfId="0" applyFont="1" applyFill="1" applyAlignment="1">
      <alignment vertical="center"/>
    </xf>
    <xf numFmtId="174" fontId="260" fillId="70" borderId="0" xfId="0" applyNumberFormat="1" applyFont="1" applyFill="1" applyAlignment="1">
      <alignment horizontal="center" vertical="center"/>
    </xf>
    <xf numFmtId="174" fontId="258" fillId="71" borderId="0" xfId="0" applyNumberFormat="1" applyFont="1" applyFill="1" applyAlignment="1">
      <alignment horizontal="center" vertical="center"/>
    </xf>
    <xf numFmtId="0" fontId="255" fillId="0" borderId="0" xfId="0" applyFont="1" applyAlignment="1">
      <alignment vertical="center"/>
    </xf>
    <xf numFmtId="3" fontId="258" fillId="0" borderId="0" xfId="0" applyNumberFormat="1" applyFont="1" applyAlignment="1">
      <alignment horizontal="center" vertical="center"/>
    </xf>
    <xf numFmtId="0" fontId="256" fillId="0" borderId="0" xfId="0" applyFont="1" applyAlignment="1">
      <alignment vertical="center"/>
    </xf>
    <xf numFmtId="0" fontId="256" fillId="71" borderId="0" xfId="0" applyFont="1" applyFill="1" applyAlignment="1">
      <alignment horizontal="left"/>
    </xf>
    <xf numFmtId="0" fontId="256" fillId="70" borderId="0" xfId="0" applyFont="1" applyFill="1"/>
    <xf numFmtId="0" fontId="256" fillId="0" borderId="0" xfId="0" applyFont="1" applyAlignment="1">
      <alignment horizontal="left"/>
    </xf>
    <xf numFmtId="0" fontId="259" fillId="0" borderId="0" xfId="0" applyFont="1" applyAlignment="1">
      <alignment horizontal="left" vertical="center" indent="2"/>
    </xf>
    <xf numFmtId="3" fontId="258" fillId="71" borderId="0" xfId="0" applyNumberFormat="1" applyFont="1" applyFill="1" applyAlignment="1">
      <alignment horizontal="center" vertical="center"/>
    </xf>
    <xf numFmtId="0" fontId="256" fillId="0" borderId="49" xfId="0" applyFont="1" applyBorder="1" applyAlignment="1">
      <alignment vertical="center"/>
    </xf>
    <xf numFmtId="0" fontId="256" fillId="0" borderId="0" xfId="0" applyFont="1" applyAlignment="1">
      <alignment horizontal="center"/>
    </xf>
    <xf numFmtId="17" fontId="256" fillId="0" borderId="48" xfId="0" applyNumberFormat="1" applyFont="1" applyBorder="1" applyAlignment="1">
      <alignment horizontal="center" vertical="center"/>
    </xf>
    <xf numFmtId="14" fontId="256" fillId="0" borderId="48" xfId="0" applyNumberFormat="1" applyFont="1" applyBorder="1" applyAlignment="1">
      <alignment horizontal="center" vertical="center"/>
    </xf>
    <xf numFmtId="0" fontId="260" fillId="0" borderId="0" xfId="0" applyFont="1" applyAlignment="1">
      <alignment horizontal="center"/>
    </xf>
    <xf numFmtId="0" fontId="260" fillId="0" borderId="49" xfId="0" applyFont="1" applyBorder="1" applyAlignment="1">
      <alignment horizontal="center" vertical="center"/>
    </xf>
    <xf numFmtId="0" fontId="260" fillId="71" borderId="0" xfId="0" applyFont="1" applyFill="1" applyAlignment="1">
      <alignment horizontal="center"/>
    </xf>
    <xf numFmtId="164" fontId="260" fillId="70" borderId="0" xfId="0" applyNumberFormat="1" applyFont="1" applyFill="1" applyAlignment="1">
      <alignment horizontal="center" vertical="center"/>
    </xf>
    <xf numFmtId="164" fontId="264" fillId="0" borderId="0" xfId="0" applyNumberFormat="1" applyFont="1" applyAlignment="1">
      <alignment horizontal="center" vertical="center"/>
    </xf>
    <xf numFmtId="164" fontId="260" fillId="0" borderId="0" xfId="0" applyNumberFormat="1" applyFont="1" applyAlignment="1">
      <alignment horizontal="center" vertical="center"/>
    </xf>
    <xf numFmtId="0" fontId="260" fillId="0" borderId="0" xfId="0" applyFont="1" applyAlignment="1">
      <alignment horizontal="center" vertical="center"/>
    </xf>
    <xf numFmtId="261" fontId="265" fillId="0" borderId="0" xfId="1" applyNumberFormat="1" applyFont="1" applyAlignment="1">
      <alignment horizontal="center" vertical="center"/>
    </xf>
    <xf numFmtId="0" fontId="256" fillId="0" borderId="24" xfId="0" applyFont="1" applyBorder="1" applyAlignment="1">
      <alignment vertical="center"/>
    </xf>
    <xf numFmtId="0" fontId="256" fillId="0" borderId="24" xfId="0" applyFont="1" applyBorder="1" applyAlignment="1">
      <alignment horizontal="center" vertical="center"/>
    </xf>
    <xf numFmtId="164" fontId="264" fillId="0" borderId="0" xfId="9377" applyFont="1" applyFill="1" applyAlignment="1">
      <alignment horizontal="center" wrapText="1"/>
    </xf>
    <xf numFmtId="3" fontId="260" fillId="70" borderId="0" xfId="0" applyNumberFormat="1" applyFont="1" applyFill="1" applyAlignment="1">
      <alignment horizontal="center" vertical="center"/>
    </xf>
    <xf numFmtId="3" fontId="264" fillId="71" borderId="0" xfId="0" applyNumberFormat="1" applyFont="1" applyFill="1" applyAlignment="1">
      <alignment horizontal="center"/>
    </xf>
    <xf numFmtId="3" fontId="260" fillId="0" borderId="0" xfId="0" applyNumberFormat="1" applyFont="1" applyAlignment="1">
      <alignment horizontal="center"/>
    </xf>
    <xf numFmtId="3" fontId="260" fillId="70" borderId="0" xfId="0" applyNumberFormat="1" applyFont="1" applyFill="1" applyAlignment="1">
      <alignment horizontal="center"/>
    </xf>
    <xf numFmtId="3" fontId="260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0" fontId="255" fillId="0" borderId="0" xfId="0" applyFont="1" applyAlignment="1">
      <alignment horizontal="left" vertical="top" wrapText="1"/>
    </xf>
    <xf numFmtId="0" fontId="255" fillId="0" borderId="0" xfId="0" applyFont="1" applyAlignment="1">
      <alignment vertical="top" wrapText="1"/>
    </xf>
    <xf numFmtId="261" fontId="264" fillId="0" borderId="0" xfId="1" applyNumberFormat="1" applyFont="1" applyFill="1" applyAlignment="1">
      <alignment horizontal="center"/>
    </xf>
    <xf numFmtId="0" fontId="266" fillId="0" borderId="0" xfId="2" applyFont="1" applyAlignment="1">
      <alignment vertical="center"/>
    </xf>
    <xf numFmtId="0" fontId="255" fillId="0" borderId="14" xfId="0" applyFont="1" applyBorder="1"/>
    <xf numFmtId="0" fontId="255" fillId="71" borderId="0" xfId="0" applyFont="1" applyFill="1"/>
    <xf numFmtId="0" fontId="255" fillId="0" borderId="0" xfId="0" applyFont="1" applyAlignment="1">
      <alignment wrapText="1"/>
    </xf>
    <xf numFmtId="0" fontId="267" fillId="0" borderId="0" xfId="2" applyFont="1" applyAlignment="1">
      <alignment horizontal="center" vertical="center"/>
    </xf>
    <xf numFmtId="0" fontId="256" fillId="71" borderId="0" xfId="0" applyFont="1" applyFill="1"/>
    <xf numFmtId="164" fontId="256" fillId="71" borderId="0" xfId="9377" applyFont="1" applyFill="1"/>
    <xf numFmtId="164" fontId="255" fillId="71" borderId="0" xfId="9377" applyFont="1" applyFill="1"/>
    <xf numFmtId="3" fontId="264" fillId="71" borderId="0" xfId="0" applyNumberFormat="1" applyFont="1" applyFill="1"/>
    <xf numFmtId="164" fontId="255" fillId="0" borderId="0" xfId="9377" applyFont="1"/>
    <xf numFmtId="0" fontId="266" fillId="0" borderId="0" xfId="2" applyFont="1" applyBorder="1" applyAlignment="1">
      <alignment vertical="center"/>
    </xf>
    <xf numFmtId="3" fontId="255" fillId="0" borderId="0" xfId="0" applyNumberFormat="1" applyFont="1"/>
    <xf numFmtId="0" fontId="269" fillId="71" borderId="0" xfId="0" applyFont="1" applyFill="1" applyAlignment="1">
      <alignment horizontal="left"/>
    </xf>
    <xf numFmtId="0" fontId="270" fillId="70" borderId="0" xfId="0" applyFont="1" applyFill="1" applyAlignment="1">
      <alignment horizontal="left"/>
    </xf>
    <xf numFmtId="0" fontId="255" fillId="0" borderId="25" xfId="0" applyFont="1" applyBorder="1"/>
    <xf numFmtId="164" fontId="271" fillId="71" borderId="0" xfId="9377" applyFont="1" applyFill="1"/>
    <xf numFmtId="164" fontId="272" fillId="71" borderId="0" xfId="9377" applyFont="1" applyFill="1"/>
    <xf numFmtId="164" fontId="272" fillId="0" borderId="0" xfId="9377" applyFont="1"/>
    <xf numFmtId="0" fontId="272" fillId="0" borderId="0" xfId="0" applyFont="1"/>
    <xf numFmtId="0" fontId="257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5" dataDxfId="14" totalsRowDxfId="16"/>
    <tableColumn id="2" xr3:uid="{42979A68-90F3-42F4-BD37-DB5123271005}" name="Columna2" headerRowDxfId="12" dataDxfId="11" totalsRowDxfId="13"/>
    <tableColumn id="3" xr3:uid="{E4EBFE33-5405-427C-A559-55828D1061D5}" name="Columna3" headerRowDxfId="9" dataDxfId="8" totalsRowDxfId="10"/>
    <tableColumn id="4" xr3:uid="{501CB923-340B-4DD1-95EA-A96344CD44D7}" name="Columna4" headerRowDxfId="6" dataDxfId="5" totalsRowDxfId="7"/>
    <tableColumn id="5" xr3:uid="{8CB092B5-09E0-49D2-857D-310C8B167C63}" name="Columna5" headerRowDxfId="4" dataDxfId="3" dataCellStyle="Porcentaje"/>
    <tableColumn id="6" xr3:uid="{AE7939BE-26C6-45ED-86E0-7885376E7D5F}" name="Columna6" headerRowDxfId="1" dataDxfId="0" totalsRow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tabSelected="1" zoomScale="83" zoomScaleNormal="110" workbookViewId="0"/>
  </sheetViews>
  <sheetFormatPr defaultColWidth="11.42578125" defaultRowHeight="12.95"/>
  <cols>
    <col min="1" max="1" width="5.7109375" style="1" customWidth="1"/>
    <col min="2" max="2" width="15" style="1" customWidth="1"/>
    <col min="3" max="3" width="6.5703125" style="1" bestFit="1" customWidth="1"/>
    <col min="4" max="4" width="31.140625" style="1" customWidth="1"/>
    <col min="5" max="5" width="8.7109375" style="1" customWidth="1"/>
    <col min="6" max="6" width="9.140625" style="1" customWidth="1"/>
    <col min="7" max="7" width="49" style="1" customWidth="1"/>
    <col min="8" max="16384" width="11.42578125" style="1"/>
  </cols>
  <sheetData>
    <row r="2" spans="2:7">
      <c r="B2" s="59" t="s">
        <v>0</v>
      </c>
    </row>
    <row r="4" spans="2:7">
      <c r="B4" s="2" t="s">
        <v>1</v>
      </c>
    </row>
    <row r="5" spans="2:7">
      <c r="B5" s="3" t="s">
        <v>2</v>
      </c>
      <c r="C5" s="4"/>
      <c r="D5" s="78" t="s">
        <v>3</v>
      </c>
      <c r="E5" s="78"/>
      <c r="F5" s="78"/>
    </row>
    <row r="6" spans="2:7">
      <c r="B6" s="5" t="s">
        <v>4</v>
      </c>
      <c r="C6" s="6"/>
      <c r="D6" s="6" t="s">
        <v>5</v>
      </c>
      <c r="E6" s="6"/>
      <c r="F6" s="7"/>
    </row>
    <row r="7" spans="2:7">
      <c r="B7" s="5" t="s">
        <v>6</v>
      </c>
      <c r="C7" s="6"/>
      <c r="D7" s="6" t="s">
        <v>7</v>
      </c>
      <c r="E7" s="6"/>
      <c r="F7" s="7"/>
    </row>
    <row r="10" spans="2:7">
      <c r="B10" s="10" t="s">
        <v>8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9</v>
      </c>
      <c r="C12" s="12"/>
      <c r="D12" s="12"/>
      <c r="E12" s="12"/>
      <c r="F12" s="13" t="s">
        <v>10</v>
      </c>
      <c r="G12" s="12" t="s">
        <v>11</v>
      </c>
    </row>
    <row r="13" spans="2:7" ht="14.45">
      <c r="B13" s="11" t="s">
        <v>12</v>
      </c>
      <c r="C13" s="11"/>
      <c r="D13" s="11"/>
      <c r="E13" s="11" t="s">
        <v>13</v>
      </c>
      <c r="F13" s="14">
        <v>1</v>
      </c>
      <c r="G13" s="11" t="s">
        <v>14</v>
      </c>
    </row>
    <row r="14" spans="2:7" ht="14.45">
      <c r="B14" s="11" t="s">
        <v>15</v>
      </c>
      <c r="C14" s="11"/>
      <c r="D14" s="11"/>
      <c r="E14" s="11" t="s">
        <v>13</v>
      </c>
      <c r="F14" s="14">
        <v>1</v>
      </c>
      <c r="G14" s="11" t="s">
        <v>14</v>
      </c>
    </row>
    <row r="15" spans="2:7" ht="14.45">
      <c r="B15" s="11" t="s">
        <v>16</v>
      </c>
      <c r="C15" s="11"/>
      <c r="D15" s="11"/>
      <c r="E15" s="11" t="s">
        <v>13</v>
      </c>
      <c r="F15" s="14">
        <v>1</v>
      </c>
      <c r="G15" s="11" t="s">
        <v>17</v>
      </c>
    </row>
    <row r="16" spans="2:7">
      <c r="B16" s="11" t="s">
        <v>18</v>
      </c>
      <c r="C16" s="11"/>
      <c r="D16" s="11"/>
      <c r="E16" s="11" t="s">
        <v>13</v>
      </c>
      <c r="F16" s="14">
        <v>1</v>
      </c>
      <c r="G16" s="11" t="s">
        <v>14</v>
      </c>
    </row>
    <row r="17" spans="2:7">
      <c r="B17" s="11" t="s">
        <v>19</v>
      </c>
      <c r="C17" s="11"/>
      <c r="D17" s="11"/>
      <c r="E17" s="11" t="s">
        <v>13</v>
      </c>
      <c r="F17" s="14">
        <v>1</v>
      </c>
      <c r="G17" s="11" t="s">
        <v>20</v>
      </c>
    </row>
    <row r="18" spans="2:7">
      <c r="B18" s="11" t="s">
        <v>21</v>
      </c>
      <c r="C18" s="11"/>
      <c r="D18" s="11"/>
      <c r="E18" s="11" t="s">
        <v>13</v>
      </c>
      <c r="F18" s="14">
        <v>1</v>
      </c>
      <c r="G18" s="11" t="s">
        <v>17</v>
      </c>
    </row>
    <row r="19" spans="2:7">
      <c r="B19" s="11" t="s">
        <v>22</v>
      </c>
      <c r="C19" s="11"/>
      <c r="D19" s="11"/>
      <c r="E19" s="11" t="s">
        <v>13</v>
      </c>
      <c r="F19" s="14">
        <v>0.7</v>
      </c>
      <c r="G19" s="11" t="s">
        <v>17</v>
      </c>
    </row>
    <row r="20" spans="2:7">
      <c r="B20" s="11" t="s">
        <v>23</v>
      </c>
      <c r="C20" s="11"/>
      <c r="D20" s="11"/>
      <c r="E20" s="11" t="s">
        <v>13</v>
      </c>
      <c r="F20" s="14">
        <v>1</v>
      </c>
      <c r="G20" s="11" t="s">
        <v>17</v>
      </c>
    </row>
    <row r="21" spans="2:7" ht="14.45">
      <c r="B21" s="11" t="s">
        <v>24</v>
      </c>
      <c r="C21" s="11"/>
      <c r="D21" s="11"/>
      <c r="E21" s="11" t="s">
        <v>13</v>
      </c>
      <c r="F21" s="14">
        <v>1</v>
      </c>
      <c r="G21" s="11" t="s">
        <v>14</v>
      </c>
    </row>
    <row r="22" spans="2:7" ht="14.45">
      <c r="B22" s="11" t="s">
        <v>25</v>
      </c>
      <c r="C22" s="11"/>
      <c r="D22" s="11"/>
      <c r="E22" s="11" t="s">
        <v>13</v>
      </c>
      <c r="F22" s="14">
        <v>0.7</v>
      </c>
      <c r="G22" s="11" t="s">
        <v>17</v>
      </c>
    </row>
    <row r="23" spans="2:7" ht="14.45">
      <c r="B23" s="11" t="s">
        <v>26</v>
      </c>
      <c r="C23" s="11"/>
      <c r="D23" s="11"/>
      <c r="E23" s="11" t="s">
        <v>13</v>
      </c>
      <c r="F23" s="14">
        <v>0.7</v>
      </c>
      <c r="G23" s="11" t="s">
        <v>17</v>
      </c>
    </row>
    <row r="24" spans="2:7" ht="14.45">
      <c r="B24" s="11" t="s">
        <v>27</v>
      </c>
      <c r="C24" s="11"/>
      <c r="D24" s="11"/>
      <c r="E24" s="11" t="s">
        <v>13</v>
      </c>
      <c r="F24" s="14">
        <v>0.7</v>
      </c>
      <c r="G24" s="11" t="s">
        <v>17</v>
      </c>
    </row>
    <row r="25" spans="2:7">
      <c r="B25" s="11" t="s">
        <v>28</v>
      </c>
      <c r="C25" s="11"/>
      <c r="D25" s="11"/>
      <c r="E25" s="11" t="s">
        <v>13</v>
      </c>
      <c r="F25" s="14">
        <v>1</v>
      </c>
      <c r="G25" s="11" t="s">
        <v>17</v>
      </c>
    </row>
    <row r="26" spans="2:7">
      <c r="B26" s="11" t="s">
        <v>29</v>
      </c>
      <c r="C26" s="11"/>
      <c r="D26" s="11"/>
      <c r="E26" s="11" t="s">
        <v>13</v>
      </c>
      <c r="F26" s="14">
        <v>1</v>
      </c>
      <c r="G26" s="11" t="s">
        <v>30</v>
      </c>
    </row>
    <row r="27" spans="2:7">
      <c r="B27" s="11" t="s">
        <v>31</v>
      </c>
      <c r="C27" s="11"/>
      <c r="D27" s="11"/>
      <c r="E27" s="11" t="s">
        <v>32</v>
      </c>
      <c r="F27" s="14">
        <v>0.35</v>
      </c>
      <c r="G27" s="11" t="s">
        <v>17</v>
      </c>
    </row>
    <row r="28" spans="2:7">
      <c r="B28" s="11" t="s">
        <v>33</v>
      </c>
      <c r="C28" s="11"/>
      <c r="D28" s="11"/>
      <c r="E28" s="11" t="s">
        <v>32</v>
      </c>
      <c r="F28" s="14">
        <v>0.25</v>
      </c>
      <c r="G28" s="11" t="s">
        <v>34</v>
      </c>
    </row>
    <row r="29" spans="2:7" ht="2.1" customHeight="1">
      <c r="B29" s="11"/>
      <c r="C29" s="11"/>
      <c r="D29" s="11"/>
      <c r="E29" s="11"/>
      <c r="F29" s="14"/>
      <c r="G29" s="11"/>
    </row>
    <row r="30" spans="2:7">
      <c r="B30" s="11" t="s">
        <v>35</v>
      </c>
      <c r="C30" s="11"/>
      <c r="D30" s="11"/>
      <c r="E30" s="11"/>
      <c r="F30" s="14"/>
      <c r="G30" s="11"/>
    </row>
    <row r="31" spans="2:7">
      <c r="B31" s="11" t="s">
        <v>36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6</v>
      </c>
      <c r="C33" s="11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9</v>
      </c>
      <c r="C35" s="4"/>
      <c r="D35" s="4" t="s">
        <v>37</v>
      </c>
      <c r="E35" s="4"/>
      <c r="F35" s="15" t="s">
        <v>10</v>
      </c>
      <c r="G35" s="4" t="s">
        <v>11</v>
      </c>
    </row>
    <row r="36" spans="2:7" ht="15" customHeight="1">
      <c r="B36" s="8" t="s">
        <v>18</v>
      </c>
      <c r="C36" s="9"/>
      <c r="D36" s="9" t="s">
        <v>38</v>
      </c>
      <c r="E36" s="9" t="s">
        <v>13</v>
      </c>
      <c r="F36" s="17">
        <v>1</v>
      </c>
      <c r="G36" s="9" t="s">
        <v>39</v>
      </c>
    </row>
    <row r="37" spans="2:7" ht="15" customHeight="1">
      <c r="B37" s="5" t="s">
        <v>21</v>
      </c>
      <c r="C37" s="6"/>
      <c r="D37" s="6" t="s">
        <v>38</v>
      </c>
      <c r="E37" s="6" t="s">
        <v>13</v>
      </c>
      <c r="F37" s="16">
        <v>1</v>
      </c>
      <c r="G37" s="6" t="s">
        <v>39</v>
      </c>
    </row>
    <row r="38" spans="2:7" ht="15" customHeight="1">
      <c r="B38" s="8" t="s">
        <v>40</v>
      </c>
      <c r="C38" s="9"/>
      <c r="D38" s="9" t="s">
        <v>38</v>
      </c>
      <c r="E38" s="9" t="s">
        <v>13</v>
      </c>
      <c r="F38" s="17">
        <v>1</v>
      </c>
      <c r="G38" s="9" t="s">
        <v>39</v>
      </c>
    </row>
    <row r="39" spans="2:7">
      <c r="B39" s="11" t="s">
        <v>41</v>
      </c>
    </row>
    <row r="40" spans="2:7" ht="15" customHeight="1"/>
  </sheetData>
  <mergeCells count="1">
    <mergeCell ref="D5:F5"/>
  </mergeCells>
  <phoneticPr fontId="262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showGridLines="0" zoomScale="82" zoomScaleNormal="110" workbookViewId="0">
      <selection activeCell="I20" sqref="I20"/>
    </sheetView>
  </sheetViews>
  <sheetFormatPr defaultColWidth="11.42578125" defaultRowHeight="12.95"/>
  <cols>
    <col min="1" max="1" width="5.7109375" style="1" customWidth="1"/>
    <col min="2" max="2" width="54.5703125" style="1" customWidth="1"/>
    <col min="3" max="6" width="13.7109375" style="39" customWidth="1"/>
    <col min="7" max="7" width="11.42578125" style="1"/>
    <col min="8" max="9" width="13.7109375" style="39" customWidth="1"/>
    <col min="10" max="16384" width="11.42578125" style="1"/>
  </cols>
  <sheetData>
    <row r="1" spans="1:11">
      <c r="B1" s="59" t="s">
        <v>0</v>
      </c>
      <c r="C1" s="63"/>
      <c r="D1" s="63"/>
      <c r="E1" s="63"/>
      <c r="F1" s="63"/>
      <c r="H1" s="63"/>
      <c r="I1" s="63"/>
    </row>
    <row r="3" spans="1:11" ht="13.5" thickBot="1">
      <c r="A3" s="60"/>
      <c r="B3" s="35" t="s">
        <v>42</v>
      </c>
      <c r="C3" s="40" t="s">
        <v>43</v>
      </c>
      <c r="D3" s="40" t="s">
        <v>44</v>
      </c>
      <c r="E3" s="40" t="s">
        <v>45</v>
      </c>
      <c r="F3" s="40" t="s">
        <v>46</v>
      </c>
      <c r="H3" s="40" t="s">
        <v>47</v>
      </c>
      <c r="I3" s="40" t="s">
        <v>48</v>
      </c>
    </row>
    <row r="4" spans="1:11" s="18" customFormat="1" ht="6.75" customHeight="1">
      <c r="C4" s="41"/>
      <c r="D4" s="41"/>
      <c r="E4" s="41"/>
      <c r="F4" s="41"/>
      <c r="H4" s="41"/>
      <c r="I4" s="41"/>
    </row>
    <row r="5" spans="1:11" s="64" customFormat="1">
      <c r="B5" s="19" t="s">
        <v>49</v>
      </c>
      <c r="C5" s="42">
        <v>140243</v>
      </c>
      <c r="D5" s="42">
        <v>126874</v>
      </c>
      <c r="E5" s="42">
        <v>143322</v>
      </c>
      <c r="F5" s="42">
        <v>130701</v>
      </c>
      <c r="G5" s="74"/>
      <c r="H5" s="42">
        <f>SUM(C5,E5)</f>
        <v>283565</v>
      </c>
      <c r="I5" s="42">
        <f>SUM(D5,F5)</f>
        <v>257575</v>
      </c>
      <c r="J5" s="65"/>
      <c r="K5" s="65"/>
    </row>
    <row r="6" spans="1:11" s="61" customFormat="1">
      <c r="B6" s="27" t="s">
        <v>50</v>
      </c>
      <c r="C6" s="66">
        <v>-100787</v>
      </c>
      <c r="D6" s="66">
        <v>-88374</v>
      </c>
      <c r="E6" s="66">
        <v>-99431</v>
      </c>
      <c r="F6" s="66">
        <v>-93181</v>
      </c>
      <c r="G6" s="75"/>
      <c r="H6" s="66">
        <f>SUM(C6,E6)</f>
        <v>-200218</v>
      </c>
      <c r="I6" s="66">
        <f>SUM(D6,F6)</f>
        <v>-181555</v>
      </c>
      <c r="J6" s="66"/>
      <c r="K6" s="66"/>
    </row>
    <row r="7" spans="1:11" s="61" customFormat="1">
      <c r="B7" s="29" t="s">
        <v>51</v>
      </c>
      <c r="C7" s="44">
        <f>+C6+C5</f>
        <v>39456</v>
      </c>
      <c r="D7" s="44">
        <f>+D6+D5</f>
        <v>38500</v>
      </c>
      <c r="E7" s="44">
        <f>+E6+E5</f>
        <v>43891</v>
      </c>
      <c r="F7" s="44">
        <f>+F6+F5</f>
        <v>37520</v>
      </c>
      <c r="G7" s="75"/>
      <c r="H7" s="44">
        <f>H6+H5</f>
        <v>83347</v>
      </c>
      <c r="I7" s="44">
        <f>I6+I5</f>
        <v>76020</v>
      </c>
      <c r="J7" s="66"/>
      <c r="K7" s="66"/>
    </row>
    <row r="8" spans="1:11" s="61" customFormat="1">
      <c r="B8" s="27" t="s">
        <v>52</v>
      </c>
      <c r="C8" s="66">
        <v>-22020</v>
      </c>
      <c r="D8" s="66">
        <v>-19657</v>
      </c>
      <c r="E8" s="66">
        <v>-23339</v>
      </c>
      <c r="F8" s="66">
        <v>-22544</v>
      </c>
      <c r="G8" s="75"/>
      <c r="H8" s="66">
        <f>SUM(C8,E8)</f>
        <v>-45359</v>
      </c>
      <c r="I8" s="66">
        <f>SUM(D8,F8)</f>
        <v>-42201</v>
      </c>
      <c r="J8" s="66"/>
      <c r="K8" s="66"/>
    </row>
    <row r="9" spans="1:11" s="61" customFormat="1">
      <c r="B9" s="19" t="s">
        <v>53</v>
      </c>
      <c r="C9" s="42">
        <f>+C8+C7</f>
        <v>17436</v>
      </c>
      <c r="D9" s="42">
        <f>+D8+D7</f>
        <v>18843</v>
      </c>
      <c r="E9" s="42">
        <f>+E8+E7</f>
        <v>20552</v>
      </c>
      <c r="F9" s="42">
        <f>+F8+F7</f>
        <v>14976</v>
      </c>
      <c r="G9" s="75"/>
      <c r="H9" s="42">
        <f>+H8+H7</f>
        <v>37988</v>
      </c>
      <c r="I9" s="42">
        <f>+I8+I7</f>
        <v>33819</v>
      </c>
      <c r="J9" s="66"/>
      <c r="K9" s="66"/>
    </row>
    <row r="10" spans="1:11" s="61" customFormat="1">
      <c r="B10" s="27" t="s">
        <v>54</v>
      </c>
      <c r="C10" s="67">
        <v>5458</v>
      </c>
      <c r="D10" s="67">
        <v>1559</v>
      </c>
      <c r="E10" s="67">
        <f>133+148+236</f>
        <v>517</v>
      </c>
      <c r="F10" s="67">
        <f>2280-556+398</f>
        <v>2122</v>
      </c>
      <c r="G10" s="75"/>
      <c r="H10" s="67">
        <f t="shared" ref="H10:I21" si="0">SUM(C10,E10)</f>
        <v>5975</v>
      </c>
      <c r="I10" s="67">
        <f>SUM(D10,F10)</f>
        <v>3681</v>
      </c>
      <c r="J10" s="66"/>
    </row>
    <row r="11" spans="1:11" s="61" customFormat="1">
      <c r="B11" s="27" t="s">
        <v>55</v>
      </c>
      <c r="C11" s="66">
        <v>9323</v>
      </c>
      <c r="D11" s="67">
        <v>1912</v>
      </c>
      <c r="E11" s="66">
        <v>7599</v>
      </c>
      <c r="F11" s="66">
        <v>1796</v>
      </c>
      <c r="G11" s="75"/>
      <c r="H11" s="66">
        <f t="shared" si="0"/>
        <v>16922</v>
      </c>
      <c r="I11" s="66">
        <f t="shared" si="0"/>
        <v>3708</v>
      </c>
      <c r="J11" s="66"/>
      <c r="K11" s="66"/>
    </row>
    <row r="12" spans="1:11" s="61" customFormat="1">
      <c r="B12" s="27" t="s">
        <v>56</v>
      </c>
      <c r="C12" s="66">
        <v>-6031</v>
      </c>
      <c r="D12" s="67">
        <v>-6747</v>
      </c>
      <c r="E12" s="66">
        <v>-6152</v>
      </c>
      <c r="F12" s="66">
        <v>-8749</v>
      </c>
      <c r="G12" s="75"/>
      <c r="H12" s="66">
        <f t="shared" si="0"/>
        <v>-12183</v>
      </c>
      <c r="I12" s="66">
        <f t="shared" si="0"/>
        <v>-15496</v>
      </c>
      <c r="J12" s="66"/>
      <c r="K12" s="66"/>
    </row>
    <row r="13" spans="1:11" s="61" customFormat="1">
      <c r="B13" s="27" t="s">
        <v>57</v>
      </c>
      <c r="C13" s="66">
        <v>1154</v>
      </c>
      <c r="D13" s="67">
        <v>1010</v>
      </c>
      <c r="E13" s="66">
        <v>328</v>
      </c>
      <c r="F13" s="66">
        <v>800</v>
      </c>
      <c r="G13" s="75"/>
      <c r="H13" s="66">
        <f t="shared" si="0"/>
        <v>1482</v>
      </c>
      <c r="I13" s="66">
        <f t="shared" si="0"/>
        <v>1810</v>
      </c>
      <c r="J13" s="66"/>
      <c r="K13" s="66"/>
    </row>
    <row r="14" spans="1:11" s="61" customFormat="1">
      <c r="B14" s="27" t="s">
        <v>58</v>
      </c>
      <c r="C14" s="66">
        <v>4224</v>
      </c>
      <c r="D14" s="67">
        <v>-581</v>
      </c>
      <c r="E14" s="66">
        <v>-284</v>
      </c>
      <c r="F14" s="66">
        <v>-941</v>
      </c>
      <c r="G14" s="75"/>
      <c r="H14" s="66">
        <f t="shared" si="0"/>
        <v>3940</v>
      </c>
      <c r="I14" s="66">
        <f t="shared" si="0"/>
        <v>-1522</v>
      </c>
      <c r="J14" s="66"/>
      <c r="K14" s="66"/>
    </row>
    <row r="15" spans="1:11" s="61" customFormat="1">
      <c r="B15" s="27" t="s">
        <v>59</v>
      </c>
      <c r="C15" s="66">
        <v>-78</v>
      </c>
      <c r="D15" s="67">
        <v>-28</v>
      </c>
      <c r="E15" s="66">
        <v>190</v>
      </c>
      <c r="F15" s="66">
        <v>325</v>
      </c>
      <c r="G15" s="75"/>
      <c r="H15" s="66">
        <f t="shared" si="0"/>
        <v>112</v>
      </c>
      <c r="I15" s="66">
        <f t="shared" si="0"/>
        <v>297</v>
      </c>
      <c r="J15" s="66"/>
      <c r="K15" s="66"/>
    </row>
    <row r="16" spans="1:11" s="61" customFormat="1">
      <c r="B16" s="29" t="s">
        <v>60</v>
      </c>
      <c r="C16" s="43">
        <f>+SUM(C9:C15)</f>
        <v>31486</v>
      </c>
      <c r="D16" s="43">
        <f>+SUM(D9:D15)</f>
        <v>15968</v>
      </c>
      <c r="E16" s="43">
        <f>+SUM(E9:E15)</f>
        <v>22750</v>
      </c>
      <c r="F16" s="43">
        <f>+SUM(F9:F15)</f>
        <v>10329</v>
      </c>
      <c r="G16" s="75"/>
      <c r="H16" s="43">
        <f>+SUM(H9:H15)</f>
        <v>54236</v>
      </c>
      <c r="I16" s="43">
        <f>+SUM(I9:I15)</f>
        <v>26297</v>
      </c>
      <c r="J16" s="66"/>
      <c r="K16" s="66"/>
    </row>
    <row r="17" spans="2:11" s="61" customFormat="1">
      <c r="B17" s="27" t="s">
        <v>61</v>
      </c>
      <c r="C17" s="68">
        <v>-9093</v>
      </c>
      <c r="D17" s="67">
        <v>-5658</v>
      </c>
      <c r="E17" s="68">
        <v>-13588</v>
      </c>
      <c r="F17" s="68">
        <v>-2663</v>
      </c>
      <c r="G17" s="75"/>
      <c r="H17" s="68">
        <f t="shared" si="0"/>
        <v>-22681</v>
      </c>
      <c r="I17" s="68">
        <f t="shared" si="0"/>
        <v>-8321</v>
      </c>
      <c r="J17" s="66"/>
      <c r="K17" s="66"/>
    </row>
    <row r="18" spans="2:11" s="61" customFormat="1">
      <c r="B18" s="27" t="s">
        <v>62</v>
      </c>
      <c r="C18" s="68">
        <f>+C17+C16</f>
        <v>22393</v>
      </c>
      <c r="D18" s="68">
        <f>+D17+D16</f>
        <v>10310</v>
      </c>
      <c r="E18" s="68">
        <f>+E17+E16</f>
        <v>9162</v>
      </c>
      <c r="F18" s="68">
        <f>+F17+F16</f>
        <v>7666</v>
      </c>
      <c r="G18" s="76"/>
      <c r="H18" s="68">
        <f t="shared" si="0"/>
        <v>31555</v>
      </c>
      <c r="I18" s="68">
        <f t="shared" si="0"/>
        <v>17976</v>
      </c>
      <c r="J18" s="68"/>
      <c r="K18" s="68"/>
    </row>
    <row r="19" spans="2:11" ht="18.95" customHeight="1">
      <c r="B19" s="27" t="s">
        <v>63</v>
      </c>
      <c r="C19" s="43">
        <v>0</v>
      </c>
      <c r="D19" s="43">
        <v>10132</v>
      </c>
      <c r="E19" s="43">
        <v>0</v>
      </c>
      <c r="F19" s="43">
        <v>9820</v>
      </c>
      <c r="G19" s="76"/>
      <c r="H19" s="43">
        <f t="shared" si="0"/>
        <v>0</v>
      </c>
      <c r="I19" s="43">
        <f t="shared" si="0"/>
        <v>19952</v>
      </c>
      <c r="J19" s="68"/>
      <c r="K19" s="68"/>
    </row>
    <row r="20" spans="2:11">
      <c r="B20" s="19" t="s">
        <v>64</v>
      </c>
      <c r="C20" s="42">
        <f>+C19+C18</f>
        <v>22393</v>
      </c>
      <c r="D20" s="42">
        <f>+D19+D18</f>
        <v>20442</v>
      </c>
      <c r="E20" s="42">
        <f>+E19+E18</f>
        <v>9162</v>
      </c>
      <c r="F20" s="42">
        <f>+F19+F18</f>
        <v>17486</v>
      </c>
      <c r="G20" s="76"/>
      <c r="H20" s="42">
        <f>+H19+H18</f>
        <v>31555</v>
      </c>
      <c r="I20" s="42">
        <f>+I19+I18</f>
        <v>37928</v>
      </c>
      <c r="J20" s="68"/>
      <c r="K20" s="68"/>
    </row>
    <row r="21" spans="2:11">
      <c r="B21" s="20" t="s">
        <v>65</v>
      </c>
      <c r="C21" s="42">
        <v>22020</v>
      </c>
      <c r="D21" s="42">
        <v>17644</v>
      </c>
      <c r="E21" s="42">
        <v>9013</v>
      </c>
      <c r="F21" s="42">
        <v>15890</v>
      </c>
      <c r="G21" s="76"/>
      <c r="H21" s="42">
        <f>SUM(C21,E21)</f>
        <v>31033</v>
      </c>
      <c r="I21" s="42">
        <f>SUM(D21,F21)</f>
        <v>33534</v>
      </c>
      <c r="J21" s="68"/>
      <c r="K21" s="68"/>
    </row>
    <row r="22" spans="2:11">
      <c r="B22" s="27" t="s">
        <v>66</v>
      </c>
      <c r="C22" s="43">
        <v>373</v>
      </c>
      <c r="D22" s="43">
        <v>2798</v>
      </c>
      <c r="E22" s="43">
        <v>149</v>
      </c>
      <c r="F22" s="43">
        <v>1596</v>
      </c>
      <c r="G22" s="76"/>
      <c r="H22" s="43">
        <f>SUM(C22,E22)</f>
        <v>522</v>
      </c>
      <c r="I22" s="43">
        <f>SUM(D22,F22)</f>
        <v>4394</v>
      </c>
      <c r="J22" s="68"/>
      <c r="K22" s="68"/>
    </row>
    <row r="23" spans="2:11">
      <c r="B23" s="27"/>
      <c r="C23" s="45"/>
      <c r="D23" s="45"/>
      <c r="E23" s="45"/>
      <c r="F23" s="45"/>
      <c r="G23" s="76"/>
      <c r="H23" s="45"/>
      <c r="I23" s="45"/>
      <c r="J23" s="68"/>
      <c r="K23" s="68"/>
    </row>
    <row r="24" spans="2:11">
      <c r="G24" s="76"/>
      <c r="J24" s="68"/>
      <c r="K24" s="68"/>
    </row>
    <row r="25" spans="2:11">
      <c r="B25" s="2" t="s">
        <v>67</v>
      </c>
      <c r="G25" s="76"/>
      <c r="J25" s="68"/>
      <c r="K25" s="68"/>
    </row>
    <row r="26" spans="2:11">
      <c r="B26" s="27" t="s">
        <v>68</v>
      </c>
      <c r="C26" s="43">
        <v>25456</v>
      </c>
      <c r="D26" s="43">
        <v>21453</v>
      </c>
      <c r="E26" s="43">
        <f>52190-C26</f>
        <v>26734</v>
      </c>
      <c r="F26" s="43">
        <f>45357-D26</f>
        <v>23904</v>
      </c>
      <c r="G26" s="76"/>
      <c r="H26" s="43">
        <f>SUM(C26,E26)</f>
        <v>52190</v>
      </c>
      <c r="I26" s="43">
        <f>SUM(D26,F26)</f>
        <v>45357</v>
      </c>
      <c r="J26" s="68"/>
    </row>
    <row r="27" spans="2:11">
      <c r="B27" s="19" t="s">
        <v>69</v>
      </c>
      <c r="C27" s="42">
        <f>+C26+C9</f>
        <v>42892</v>
      </c>
      <c r="D27" s="42">
        <f>+D26+D9</f>
        <v>40296</v>
      </c>
      <c r="E27" s="42">
        <f>+E26+E9</f>
        <v>47286</v>
      </c>
      <c r="F27" s="42">
        <f>+F26+F9</f>
        <v>38880</v>
      </c>
      <c r="G27" s="76"/>
      <c r="H27" s="42">
        <f>+H26+H9</f>
        <v>90178</v>
      </c>
      <c r="I27" s="42">
        <f>+I26+I9</f>
        <v>79176</v>
      </c>
      <c r="J27" s="68"/>
    </row>
    <row r="28" spans="2:11">
      <c r="B28" s="33" t="s">
        <v>70</v>
      </c>
      <c r="C28" s="46">
        <f>+C27/C5</f>
        <v>0.30584057671327625</v>
      </c>
      <c r="D28" s="46">
        <f>+D27/D5</f>
        <v>0.31760644418872269</v>
      </c>
      <c r="E28" s="46">
        <f>+E27/E5</f>
        <v>0.32992841294427933</v>
      </c>
      <c r="F28" s="46">
        <f>+F27/F5</f>
        <v>0.29747285789703215</v>
      </c>
      <c r="G28" s="76"/>
      <c r="H28" s="46">
        <f>+H27/H5</f>
        <v>0.31801526986757889</v>
      </c>
      <c r="I28" s="46">
        <f>+I27/I5</f>
        <v>0.30739008055906047</v>
      </c>
      <c r="J28" s="68"/>
    </row>
    <row r="29" spans="2:11">
      <c r="G29" s="68"/>
      <c r="J29" s="68"/>
    </row>
    <row r="30" spans="2:11" ht="53.25" customHeight="1">
      <c r="B30" s="56"/>
      <c r="C30" s="57"/>
      <c r="D30" s="36"/>
      <c r="E30" s="57"/>
      <c r="F30" s="36"/>
      <c r="G30" s="68"/>
      <c r="H30" s="57"/>
      <c r="I30" s="57"/>
      <c r="J30" s="68"/>
    </row>
    <row r="31" spans="2:11">
      <c r="G31" s="68"/>
      <c r="J31" s="68"/>
    </row>
    <row r="32" spans="2:11">
      <c r="G32" s="68"/>
      <c r="J32" s="68"/>
    </row>
    <row r="33" spans="7:10">
      <c r="G33" s="68"/>
      <c r="J33" s="68"/>
    </row>
    <row r="34" spans="7:10">
      <c r="G34" s="68"/>
      <c r="J34" s="68"/>
    </row>
    <row r="35" spans="7:10">
      <c r="G35" s="68"/>
      <c r="J35" s="68"/>
    </row>
    <row r="36" spans="7:10">
      <c r="G36" s="68"/>
      <c r="J36" s="68"/>
    </row>
    <row r="37" spans="7:10">
      <c r="G37" s="68"/>
      <c r="J37" s="68"/>
    </row>
    <row r="38" spans="7:10">
      <c r="G38" s="68"/>
      <c r="J38" s="68"/>
    </row>
    <row r="39" spans="7:10">
      <c r="G39" s="68"/>
      <c r="J39" s="68"/>
    </row>
    <row r="40" spans="7:10">
      <c r="G40" s="68"/>
      <c r="J40" s="68"/>
    </row>
  </sheetData>
  <phoneticPr fontId="262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  <ignoredErrors>
    <ignoredError sqref="H7:I7 H9:I9 H16:I16 H20:I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6"/>
  <sheetViews>
    <sheetView showGridLines="0" zoomScale="110" zoomScaleNormal="110" workbookViewId="0">
      <selection activeCell="G11" sqref="G11"/>
    </sheetView>
  </sheetViews>
  <sheetFormatPr defaultColWidth="11.42578125" defaultRowHeight="12.95"/>
  <cols>
    <col min="1" max="1" width="5.7109375" style="1" customWidth="1"/>
    <col min="2" max="2" width="57.85546875" style="1" customWidth="1"/>
    <col min="3" max="16384" width="11.42578125" style="1"/>
  </cols>
  <sheetData>
    <row r="2" spans="1:5">
      <c r="B2" s="59" t="s">
        <v>0</v>
      </c>
    </row>
    <row r="4" spans="1:5" ht="20.25" customHeight="1">
      <c r="A4" s="60"/>
      <c r="B4" s="21" t="s">
        <v>71</v>
      </c>
      <c r="C4" s="38">
        <v>45473</v>
      </c>
      <c r="D4" s="38">
        <v>45291</v>
      </c>
    </row>
    <row r="5" spans="1:5" s="22" customFormat="1" ht="6" customHeight="1"/>
    <row r="6" spans="1:5" s="61" customFormat="1" ht="15" customHeight="1">
      <c r="B6" s="23" t="s">
        <v>72</v>
      </c>
      <c r="C6" s="34">
        <v>502745</v>
      </c>
      <c r="D6" s="34">
        <v>865113</v>
      </c>
    </row>
    <row r="7" spans="1:5" s="61" customFormat="1" ht="15" customHeight="1">
      <c r="B7" s="23" t="s">
        <v>73</v>
      </c>
      <c r="C7" s="34">
        <f>897+19745+109475+5210+20509+19987</f>
        <v>175823</v>
      </c>
      <c r="D7" s="34">
        <v>175936</v>
      </c>
    </row>
    <row r="8" spans="1:5" ht="35.25" customHeight="1">
      <c r="B8" s="62" t="s">
        <v>74</v>
      </c>
      <c r="C8" s="34">
        <v>14628</v>
      </c>
      <c r="D8" s="34">
        <v>11914</v>
      </c>
      <c r="E8" s="61"/>
    </row>
    <row r="9" spans="1:5" s="61" customFormat="1" ht="15" customHeight="1">
      <c r="B9" s="24" t="s">
        <v>75</v>
      </c>
      <c r="C9" s="25">
        <f>SUM(C6:C8)</f>
        <v>693196</v>
      </c>
      <c r="D9" s="25">
        <v>1052963</v>
      </c>
    </row>
    <row r="10" spans="1:5" s="61" customFormat="1" ht="15" customHeight="1">
      <c r="B10" s="23" t="s">
        <v>76</v>
      </c>
      <c r="C10" s="26">
        <v>872762</v>
      </c>
      <c r="D10" s="26">
        <v>852421</v>
      </c>
    </row>
    <row r="11" spans="1:5" ht="15" customHeight="1">
      <c r="B11" s="23" t="s">
        <v>77</v>
      </c>
      <c r="C11" s="26">
        <f>9572+3701+474+2304+13599+44669+156769+8652+50518</f>
        <v>290258</v>
      </c>
      <c r="D11" s="26">
        <v>290106</v>
      </c>
    </row>
    <row r="12" spans="1:5" ht="15" customHeight="1">
      <c r="B12" s="24" t="s">
        <v>78</v>
      </c>
      <c r="C12" s="25">
        <f>SUM(C10:C11)</f>
        <v>1163020</v>
      </c>
      <c r="D12" s="25">
        <v>1142527</v>
      </c>
    </row>
    <row r="13" spans="1:5" ht="15" customHeight="1">
      <c r="B13" s="24" t="s">
        <v>79</v>
      </c>
      <c r="C13" s="25">
        <f>+C12+C9</f>
        <v>1856216</v>
      </c>
      <c r="D13" s="25">
        <v>2195490</v>
      </c>
    </row>
    <row r="14" spans="1:5" s="61" customFormat="1" ht="15" customHeight="1">
      <c r="B14" s="27"/>
      <c r="C14" s="34"/>
      <c r="D14" s="34"/>
    </row>
    <row r="15" spans="1:5" s="61" customFormat="1" ht="15" customHeight="1">
      <c r="B15" s="23" t="s">
        <v>80</v>
      </c>
      <c r="C15" s="34">
        <v>145122</v>
      </c>
      <c r="D15" s="34">
        <v>119556</v>
      </c>
    </row>
    <row r="16" spans="1:5" ht="15" customHeight="1">
      <c r="B16" s="23" t="s">
        <v>81</v>
      </c>
      <c r="C16" s="26">
        <f>55347+2+986+11579+24108+18556</f>
        <v>110578</v>
      </c>
      <c r="D16" s="26">
        <v>388188</v>
      </c>
    </row>
    <row r="17" spans="2:4" s="61" customFormat="1" ht="15" customHeight="1">
      <c r="B17" s="24" t="s">
        <v>82</v>
      </c>
      <c r="C17" s="25">
        <f>SUM(C15:C16)</f>
        <v>255700</v>
      </c>
      <c r="D17" s="25">
        <v>507744</v>
      </c>
    </row>
    <row r="18" spans="2:4" s="61" customFormat="1" ht="15" customHeight="1">
      <c r="B18" s="23" t="s">
        <v>83</v>
      </c>
      <c r="C18" s="34">
        <v>347529</v>
      </c>
      <c r="D18" s="34">
        <v>369733</v>
      </c>
    </row>
    <row r="19" spans="2:4" ht="15" customHeight="1">
      <c r="B19" s="23" t="s">
        <v>84</v>
      </c>
      <c r="C19" s="26">
        <f>91+12625+124696+10817+57</f>
        <v>148286</v>
      </c>
      <c r="D19" s="26">
        <v>128390</v>
      </c>
    </row>
    <row r="20" spans="2:4">
      <c r="B20" s="24" t="s">
        <v>85</v>
      </c>
      <c r="C20" s="25">
        <f>SUM(C18:C19)</f>
        <v>495815</v>
      </c>
      <c r="D20" s="25">
        <v>498123</v>
      </c>
    </row>
    <row r="21" spans="2:4" s="61" customFormat="1" ht="20.100000000000001" customHeight="1">
      <c r="B21" s="24" t="s">
        <v>86</v>
      </c>
      <c r="C21" s="25">
        <f>+C20+C17</f>
        <v>751515</v>
      </c>
      <c r="D21" s="25">
        <v>1005867</v>
      </c>
    </row>
    <row r="22" spans="2:4" s="61" customFormat="1" ht="20.100000000000001" customHeight="1">
      <c r="B22" s="29"/>
      <c r="C22" s="34"/>
      <c r="D22" s="34"/>
    </row>
    <row r="23" spans="2:4">
      <c r="B23" s="23" t="s">
        <v>87</v>
      </c>
      <c r="C23" s="26">
        <v>1083074</v>
      </c>
      <c r="D23" s="26">
        <v>1168203</v>
      </c>
    </row>
    <row r="24" spans="2:4">
      <c r="B24" s="23" t="s">
        <v>88</v>
      </c>
      <c r="C24" s="26">
        <v>21627</v>
      </c>
      <c r="D24" s="26">
        <v>21420</v>
      </c>
    </row>
    <row r="25" spans="2:4">
      <c r="B25" s="24" t="s">
        <v>89</v>
      </c>
      <c r="C25" s="25">
        <f>+C24+C23</f>
        <v>1104701</v>
      </c>
      <c r="D25" s="25">
        <v>1189623</v>
      </c>
    </row>
    <row r="26" spans="2:4">
      <c r="B26" s="24" t="s">
        <v>90</v>
      </c>
      <c r="C26" s="25">
        <f>+C25+C21</f>
        <v>1856216</v>
      </c>
      <c r="D26" s="25">
        <v>2195490</v>
      </c>
    </row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18"/>
  <sheetViews>
    <sheetView showGridLines="0" zoomScale="110" zoomScaleNormal="110" workbookViewId="0">
      <selection activeCell="I17" sqref="I17"/>
    </sheetView>
  </sheetViews>
  <sheetFormatPr defaultColWidth="11.42578125" defaultRowHeight="12.95"/>
  <cols>
    <col min="1" max="1" width="5.7109375" style="1" customWidth="1"/>
    <col min="2" max="2" width="34.85546875" style="1" customWidth="1"/>
    <col min="3" max="10" width="11.42578125" style="1"/>
    <col min="11" max="11" width="16.5703125" style="1" customWidth="1"/>
    <col min="12" max="12" width="14.28515625" style="1" customWidth="1"/>
    <col min="13" max="16384" width="11.42578125" style="1"/>
  </cols>
  <sheetData>
    <row r="1" spans="2:9" ht="13.5" thickBot="1">
      <c r="B1" s="59" t="s">
        <v>0</v>
      </c>
      <c r="C1" s="69"/>
      <c r="D1" s="69"/>
      <c r="E1" s="69"/>
      <c r="F1" s="69"/>
      <c r="H1" s="69"/>
      <c r="I1" s="69"/>
    </row>
    <row r="2" spans="2:9" ht="18.75" customHeight="1" thickBot="1">
      <c r="B2" s="47"/>
      <c r="C2" s="48" t="s">
        <v>43</v>
      </c>
      <c r="D2" s="48" t="s">
        <v>44</v>
      </c>
      <c r="E2" s="48" t="s">
        <v>45</v>
      </c>
      <c r="F2" s="48" t="s">
        <v>46</v>
      </c>
      <c r="G2" s="77"/>
      <c r="H2" s="48" t="s">
        <v>47</v>
      </c>
      <c r="I2" s="48" t="s">
        <v>48</v>
      </c>
    </row>
    <row r="3" spans="2:9">
      <c r="B3" s="1" t="s">
        <v>91</v>
      </c>
      <c r="C3" s="70">
        <v>38277</v>
      </c>
      <c r="D3" s="70">
        <v>36543</v>
      </c>
      <c r="E3" s="70">
        <v>38138</v>
      </c>
      <c r="F3" s="70">
        <v>37470</v>
      </c>
      <c r="G3" s="77"/>
      <c r="H3" s="70">
        <f>SUM(C3,E3)</f>
        <v>76415</v>
      </c>
      <c r="I3" s="70">
        <v>36543</v>
      </c>
    </row>
    <row r="4" spans="2:9">
      <c r="B4" s="1" t="s">
        <v>92</v>
      </c>
      <c r="C4" s="70">
        <v>2627</v>
      </c>
      <c r="D4" s="70">
        <v>2216</v>
      </c>
      <c r="E4" s="70">
        <v>2707</v>
      </c>
      <c r="F4" s="70">
        <v>2289</v>
      </c>
      <c r="G4" s="77"/>
      <c r="H4" s="70">
        <f>SUM(C4,E4)</f>
        <v>5334</v>
      </c>
      <c r="I4" s="70">
        <v>2216</v>
      </c>
    </row>
    <row r="5" spans="2:9" ht="18.75" customHeight="1">
      <c r="E5" s="77"/>
      <c r="F5" s="77"/>
      <c r="G5" s="77"/>
      <c r="H5" s="77"/>
      <c r="I5" s="77"/>
    </row>
    <row r="6" spans="2:9">
      <c r="B6" s="30" t="s">
        <v>93</v>
      </c>
      <c r="E6" s="77"/>
      <c r="F6" s="77"/>
      <c r="G6" s="77"/>
      <c r="H6" s="77"/>
      <c r="I6" s="77"/>
    </row>
    <row r="7" spans="2:9">
      <c r="B7" s="31" t="s">
        <v>94</v>
      </c>
      <c r="C7" s="50">
        <v>116817</v>
      </c>
      <c r="D7" s="50">
        <v>107256</v>
      </c>
      <c r="E7" s="50">
        <v>119623</v>
      </c>
      <c r="F7" s="50">
        <v>111674</v>
      </c>
      <c r="G7" s="77"/>
      <c r="H7" s="50">
        <f>SUM(C7,E7)</f>
        <v>236440</v>
      </c>
      <c r="I7" s="50">
        <f>SUM(D7,F7)</f>
        <v>218930</v>
      </c>
    </row>
    <row r="8" spans="2:9">
      <c r="B8" s="1" t="s">
        <v>50</v>
      </c>
      <c r="C8" s="51">
        <v>-84047</v>
      </c>
      <c r="D8" s="51">
        <v>-73538</v>
      </c>
      <c r="E8" s="51">
        <v>-84397</v>
      </c>
      <c r="F8" s="51">
        <v>-78597</v>
      </c>
      <c r="G8" s="77"/>
      <c r="H8" s="51">
        <f>SUM(C8,E8)</f>
        <v>-168444</v>
      </c>
      <c r="I8" s="51">
        <f>SUM(D8,F8)</f>
        <v>-152135</v>
      </c>
    </row>
    <row r="9" spans="2:9">
      <c r="B9" s="2" t="s">
        <v>95</v>
      </c>
      <c r="C9" s="52">
        <f>+C8+C7</f>
        <v>32770</v>
      </c>
      <c r="D9" s="52">
        <f>+D8+D7</f>
        <v>33718</v>
      </c>
      <c r="E9" s="52">
        <f>+E8+E7</f>
        <v>35226</v>
      </c>
      <c r="F9" s="52">
        <f>+F8+F7</f>
        <v>33077</v>
      </c>
      <c r="G9" s="77"/>
      <c r="H9" s="52">
        <f>+H8+H7</f>
        <v>67996</v>
      </c>
      <c r="I9" s="52">
        <f>+I8+I7</f>
        <v>66795</v>
      </c>
    </row>
    <row r="10" spans="2:9">
      <c r="B10" s="1" t="s">
        <v>52</v>
      </c>
      <c r="C10" s="51">
        <v>-16778</v>
      </c>
      <c r="D10" s="51">
        <v>-13628</v>
      </c>
      <c r="E10" s="51">
        <v>-15095</v>
      </c>
      <c r="F10" s="51">
        <v>-14356</v>
      </c>
      <c r="G10" s="77"/>
      <c r="H10" s="51">
        <f>SUM(C10,E10)</f>
        <v>-31873</v>
      </c>
      <c r="I10" s="51">
        <f>SUM(D10,F10)</f>
        <v>-27984</v>
      </c>
    </row>
    <row r="11" spans="2:9">
      <c r="B11" s="31" t="s">
        <v>96</v>
      </c>
      <c r="C11" s="53">
        <f>+C9+C10</f>
        <v>15992</v>
      </c>
      <c r="D11" s="53">
        <f>+D9+D10</f>
        <v>20090</v>
      </c>
      <c r="E11" s="53">
        <f>+E9+E10</f>
        <v>20131</v>
      </c>
      <c r="F11" s="53">
        <f>+F9+F10</f>
        <v>18721</v>
      </c>
      <c r="G11" s="77"/>
      <c r="H11" s="53">
        <f>+H9+H10</f>
        <v>36123</v>
      </c>
      <c r="I11" s="53">
        <f>+I9+I10</f>
        <v>38811</v>
      </c>
    </row>
    <row r="12" spans="2:9">
      <c r="B12" s="2" t="s">
        <v>69</v>
      </c>
      <c r="C12" s="54">
        <f>+C11+C13</f>
        <v>36817</v>
      </c>
      <c r="D12" s="54">
        <f>+D11+D13</f>
        <v>38061</v>
      </c>
      <c r="E12" s="54">
        <f>+E11+E13</f>
        <v>42203</v>
      </c>
      <c r="F12" s="54">
        <f>+F11+F13</f>
        <v>38899</v>
      </c>
      <c r="G12" s="77"/>
      <c r="H12" s="54">
        <f>+H11+H13</f>
        <v>79020</v>
      </c>
      <c r="I12" s="54">
        <f>+I11+I13</f>
        <v>76960</v>
      </c>
    </row>
    <row r="13" spans="2:9">
      <c r="B13" s="1" t="s">
        <v>97</v>
      </c>
      <c r="C13" s="55">
        <v>20825</v>
      </c>
      <c r="D13" s="55">
        <v>17971</v>
      </c>
      <c r="E13" s="55">
        <v>22072</v>
      </c>
      <c r="F13" s="55">
        <v>20178</v>
      </c>
      <c r="G13" s="77"/>
      <c r="H13" s="55">
        <f>SUM(C13,E13)</f>
        <v>42897</v>
      </c>
      <c r="I13" s="55">
        <f>SUM(D13,F13)</f>
        <v>38149</v>
      </c>
    </row>
    <row r="14" spans="2:9">
      <c r="B14" s="1" t="s">
        <v>98</v>
      </c>
      <c r="C14" s="58">
        <f>+C12/C7</f>
        <v>0.31516816901649591</v>
      </c>
      <c r="D14" s="58">
        <f>+D12/D7</f>
        <v>0.35486126650257327</v>
      </c>
      <c r="E14" s="58">
        <f>+E12/E7</f>
        <v>0.35280004681373983</v>
      </c>
      <c r="F14" s="58">
        <f>+F12/F7</f>
        <v>0.3483263785661837</v>
      </c>
      <c r="G14" s="77"/>
      <c r="H14" s="58">
        <f>+H12/H7</f>
        <v>0.33420740991372017</v>
      </c>
      <c r="I14" s="58">
        <f>+I12/I7</f>
        <v>0.35152788562554244</v>
      </c>
    </row>
    <row r="15" spans="2:9">
      <c r="B15" s="71" t="s">
        <v>99</v>
      </c>
      <c r="C15" s="51">
        <v>1156</v>
      </c>
      <c r="D15" s="51">
        <v>1005</v>
      </c>
      <c r="E15" s="51">
        <v>331</v>
      </c>
      <c r="F15" s="51">
        <v>806</v>
      </c>
      <c r="G15" s="77"/>
      <c r="H15" s="51">
        <f>SUM(C15,E15)</f>
        <v>1487</v>
      </c>
      <c r="I15" s="51">
        <f>SUM(D15,F15)</f>
        <v>1811</v>
      </c>
    </row>
    <row r="16" spans="2:9">
      <c r="B16" s="1" t="s">
        <v>100</v>
      </c>
      <c r="C16" s="51">
        <v>-5561</v>
      </c>
      <c r="D16" s="51">
        <v>-8339</v>
      </c>
      <c r="E16" s="51">
        <v>-11683</v>
      </c>
      <c r="F16" s="51">
        <v>-8774</v>
      </c>
      <c r="G16" s="77"/>
      <c r="H16" s="51">
        <f>SUM(C16,E16)</f>
        <v>-17244</v>
      </c>
      <c r="I16" s="51">
        <f>SUM(D16,F16)</f>
        <v>-17113</v>
      </c>
    </row>
    <row r="17" spans="2:9">
      <c r="B17" s="72" t="s">
        <v>65</v>
      </c>
      <c r="C17" s="53">
        <f>+C16+C15+C11-C18</f>
        <v>11214</v>
      </c>
      <c r="D17" s="53">
        <f>+D16+D15+D11-D18</f>
        <v>11992</v>
      </c>
      <c r="E17" s="53">
        <f>+E16+E15+E11-E18</f>
        <v>8630</v>
      </c>
      <c r="F17" s="53">
        <f>+F16+F15+F11-F18</f>
        <v>9920</v>
      </c>
      <c r="G17" s="77"/>
      <c r="H17" s="53">
        <f>+H16+H15+H11-H18</f>
        <v>19844</v>
      </c>
      <c r="I17" s="53">
        <f>+I16+I15+I11-I18</f>
        <v>21912</v>
      </c>
    </row>
    <row r="18" spans="2:9">
      <c r="B18" s="71" t="s">
        <v>66</v>
      </c>
      <c r="C18" s="51">
        <v>373</v>
      </c>
      <c r="D18" s="51">
        <v>764</v>
      </c>
      <c r="E18" s="51">
        <v>149</v>
      </c>
      <c r="F18" s="51">
        <v>833</v>
      </c>
      <c r="G18" s="77"/>
      <c r="H18" s="51">
        <f>SUM(C18,E18)</f>
        <v>522</v>
      </c>
      <c r="I18" s="51">
        <f>SUM(D18,F18)</f>
        <v>1597</v>
      </c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  <ignoredErrors>
    <ignoredError sqref="H9:I9 H14:I14 H17:I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I19"/>
  <sheetViews>
    <sheetView showGridLines="0" zoomScale="110" zoomScaleNormal="110" workbookViewId="0">
      <selection activeCell="K17" sqref="K17"/>
    </sheetView>
  </sheetViews>
  <sheetFormatPr defaultColWidth="11.42578125" defaultRowHeight="12.95"/>
  <cols>
    <col min="1" max="1" width="5.7109375" style="1" customWidth="1"/>
    <col min="2" max="2" width="35.28515625" style="1" customWidth="1"/>
    <col min="3" max="16384" width="11.42578125" style="1"/>
  </cols>
  <sheetData>
    <row r="1" spans="2:9" ht="13.5" thickBot="1">
      <c r="B1" s="59" t="s">
        <v>0</v>
      </c>
      <c r="C1" s="69"/>
      <c r="D1" s="69"/>
      <c r="E1" s="69"/>
      <c r="F1" s="69"/>
      <c r="H1" s="69"/>
      <c r="I1" s="69"/>
    </row>
    <row r="2" spans="2:9" ht="18.75" customHeight="1" thickBot="1">
      <c r="B2" s="47"/>
      <c r="C2" s="48" t="s">
        <v>43</v>
      </c>
      <c r="D2" s="48" t="s">
        <v>44</v>
      </c>
      <c r="E2" s="48" t="s">
        <v>45</v>
      </c>
      <c r="F2" s="48" t="s">
        <v>46</v>
      </c>
      <c r="G2" s="77"/>
      <c r="H2" s="48" t="s">
        <v>47</v>
      </c>
      <c r="I2" s="48" t="s">
        <v>47</v>
      </c>
    </row>
    <row r="3" spans="2:9">
      <c r="B3" s="1" t="s">
        <v>101</v>
      </c>
      <c r="C3" s="49">
        <v>103960</v>
      </c>
      <c r="D3" s="49">
        <v>73902.80015000001</v>
      </c>
      <c r="E3" s="49">
        <v>99534</v>
      </c>
      <c r="F3" s="49">
        <v>76862</v>
      </c>
      <c r="G3" s="77"/>
      <c r="H3" s="49">
        <f>SUM(C3,E3)</f>
        <v>203494</v>
      </c>
      <c r="I3" s="49">
        <f>SUM(D3,F3)</f>
        <v>150764.80015000002</v>
      </c>
    </row>
    <row r="4" spans="2:9">
      <c r="B4" s="1" t="s">
        <v>102</v>
      </c>
      <c r="C4" s="49">
        <v>17522</v>
      </c>
      <c r="D4" s="49">
        <v>19239.119490000001</v>
      </c>
      <c r="E4" s="49">
        <v>21805</v>
      </c>
      <c r="F4" s="49">
        <v>17833</v>
      </c>
      <c r="G4" s="77"/>
      <c r="H4" s="49">
        <f>SUM(C4,E4)</f>
        <v>39327</v>
      </c>
      <c r="I4" s="49">
        <f>SUM(D4,F4)</f>
        <v>37072.119489999997</v>
      </c>
    </row>
    <row r="5" spans="2:9">
      <c r="B5" s="1" t="s">
        <v>103</v>
      </c>
      <c r="C5" s="49">
        <v>121482</v>
      </c>
      <c r="D5" s="49">
        <v>93141.919640000007</v>
      </c>
      <c r="E5" s="49">
        <f>SUM(E3:E4)</f>
        <v>121339</v>
      </c>
      <c r="F5" s="49">
        <f>SUM(F3:F4)</f>
        <v>94695</v>
      </c>
      <c r="G5" s="77"/>
      <c r="H5" s="49">
        <f>SUM(C5,E5)</f>
        <v>242821</v>
      </c>
      <c r="I5" s="49">
        <f>SUM(D5,F5)</f>
        <v>187836.91964000001</v>
      </c>
    </row>
    <row r="6" spans="2:9">
      <c r="B6" s="1" t="s">
        <v>104</v>
      </c>
      <c r="C6" s="49">
        <v>1833</v>
      </c>
      <c r="D6" s="49">
        <v>1794</v>
      </c>
      <c r="E6" s="49">
        <v>1432</v>
      </c>
      <c r="F6" s="49">
        <v>1783</v>
      </c>
      <c r="G6" s="77"/>
      <c r="H6" s="49">
        <f>SUM(C6,E6)</f>
        <v>3265</v>
      </c>
      <c r="I6" s="49">
        <f>SUM(D6,F6)</f>
        <v>3577</v>
      </c>
    </row>
    <row r="7" spans="2:9">
      <c r="G7" s="77"/>
    </row>
    <row r="8" spans="2:9">
      <c r="B8" s="30" t="s">
        <v>93</v>
      </c>
      <c r="G8" s="77"/>
    </row>
    <row r="9" spans="2:9">
      <c r="B9" s="31" t="s">
        <v>94</v>
      </c>
      <c r="C9" s="50">
        <v>23174</v>
      </c>
      <c r="D9" s="50">
        <v>19300</v>
      </c>
      <c r="E9" s="50">
        <v>23429</v>
      </c>
      <c r="F9" s="50">
        <v>18674.737270760903</v>
      </c>
      <c r="G9" s="77"/>
      <c r="H9" s="50">
        <f>SUM(C9,E9)</f>
        <v>46603</v>
      </c>
      <c r="I9" s="50">
        <f>SUM(D9,F9)</f>
        <v>37974.737270760903</v>
      </c>
    </row>
    <row r="10" spans="2:9">
      <c r="B10" s="1" t="s">
        <v>50</v>
      </c>
      <c r="C10" s="51">
        <v>-16595</v>
      </c>
      <c r="D10" s="51">
        <v>-14400</v>
      </c>
      <c r="E10" s="51">
        <v>-15491</v>
      </c>
      <c r="F10" s="51">
        <v>-14201</v>
      </c>
      <c r="G10" s="77"/>
      <c r="H10" s="51">
        <f>SUM(C10,E10)</f>
        <v>-32086</v>
      </c>
      <c r="I10" s="51">
        <f>SUM(D10,F10)</f>
        <v>-28601</v>
      </c>
    </row>
    <row r="11" spans="2:9">
      <c r="B11" s="2" t="s">
        <v>95</v>
      </c>
      <c r="C11" s="52">
        <f>+C10+C9</f>
        <v>6579</v>
      </c>
      <c r="D11" s="52">
        <f>+D10+D9</f>
        <v>4900</v>
      </c>
      <c r="E11" s="52">
        <f>+E10+E9</f>
        <v>7938</v>
      </c>
      <c r="F11" s="52">
        <f>+F10+F9</f>
        <v>4473.7372707609029</v>
      </c>
      <c r="G11" s="77"/>
      <c r="H11" s="52">
        <f>+H10+H9</f>
        <v>14517</v>
      </c>
      <c r="I11" s="52">
        <f>+I10+I9</f>
        <v>9373.7372707609029</v>
      </c>
    </row>
    <row r="12" spans="2:9">
      <c r="B12" s="1" t="s">
        <v>52</v>
      </c>
      <c r="C12" s="51">
        <v>-2818</v>
      </c>
      <c r="D12" s="51">
        <v>-2081</v>
      </c>
      <c r="E12" s="51">
        <v>-4251</v>
      </c>
      <c r="F12" s="51">
        <v>-3290</v>
      </c>
      <c r="G12" s="77"/>
      <c r="H12" s="51">
        <f>SUM(C12,E12)</f>
        <v>-7069</v>
      </c>
      <c r="I12" s="51">
        <f>SUM(D12,F12)</f>
        <v>-5371</v>
      </c>
    </row>
    <row r="13" spans="2:9">
      <c r="B13" s="31" t="s">
        <v>96</v>
      </c>
      <c r="C13" s="53">
        <f>+C11+C12</f>
        <v>3761</v>
      </c>
      <c r="D13" s="53">
        <f>+D11+D12</f>
        <v>2819</v>
      </c>
      <c r="E13" s="53">
        <f>+E11+E12</f>
        <v>3687</v>
      </c>
      <c r="F13" s="53">
        <f>+F11+F12</f>
        <v>1183.7372707609029</v>
      </c>
      <c r="G13" s="77"/>
      <c r="H13" s="53">
        <f>+H11+H12</f>
        <v>7448</v>
      </c>
      <c r="I13" s="53">
        <f>+I11+I12</f>
        <v>4002.7372707609029</v>
      </c>
    </row>
    <row r="14" spans="2:9">
      <c r="B14" s="2" t="s">
        <v>69</v>
      </c>
      <c r="C14" s="54">
        <f>+C13+C15</f>
        <v>8159</v>
      </c>
      <c r="D14" s="54">
        <f>+D13+D15</f>
        <v>5947</v>
      </c>
      <c r="E14" s="54">
        <f>+E13+E15</f>
        <v>8124</v>
      </c>
      <c r="F14" s="54">
        <f>+F13+F15</f>
        <v>4585.7372707609029</v>
      </c>
      <c r="G14" s="77"/>
      <c r="H14" s="54">
        <f>+H13+H15</f>
        <v>16283</v>
      </c>
      <c r="I14" s="54">
        <f>+I13+I15</f>
        <v>10532.737270760903</v>
      </c>
    </row>
    <row r="15" spans="2:9">
      <c r="B15" s="1" t="s">
        <v>97</v>
      </c>
      <c r="C15" s="55">
        <v>4398</v>
      </c>
      <c r="D15" s="55">
        <v>3128</v>
      </c>
      <c r="E15" s="55">
        <v>4437</v>
      </c>
      <c r="F15" s="55">
        <v>3402</v>
      </c>
      <c r="G15" s="77"/>
      <c r="H15" s="55">
        <f>SUM(C15,E15)</f>
        <v>8835</v>
      </c>
      <c r="I15" s="55">
        <f>SUM(D15,F15)</f>
        <v>6530</v>
      </c>
    </row>
    <row r="16" spans="2:9">
      <c r="B16" s="1" t="s">
        <v>98</v>
      </c>
      <c r="C16" s="58">
        <f>+C14/C9</f>
        <v>0.35207560196772247</v>
      </c>
      <c r="D16" s="58">
        <f>+D14/D9</f>
        <v>0.30813471502590672</v>
      </c>
      <c r="E16" s="58">
        <f>+E14/E9</f>
        <v>0.34674975457766016</v>
      </c>
      <c r="F16" s="58">
        <f>+F14/F9</f>
        <v>0.24555832857369334</v>
      </c>
      <c r="G16" s="77"/>
      <c r="H16" s="58">
        <f>+H14/H9</f>
        <v>0.34939810741797739</v>
      </c>
      <c r="I16" s="58">
        <f>+I14/I9</f>
        <v>0.27736168905296704</v>
      </c>
    </row>
    <row r="17" spans="2:9">
      <c r="B17" s="1" t="s">
        <v>100</v>
      </c>
      <c r="C17" s="51">
        <v>896</v>
      </c>
      <c r="D17" s="51">
        <v>-1869</v>
      </c>
      <c r="E17" s="51">
        <v>-2466.1692415821994</v>
      </c>
      <c r="F17" s="51">
        <v>-649.27271250479998</v>
      </c>
      <c r="G17" s="77"/>
      <c r="H17" s="51">
        <f>SUM(C17,E17)</f>
        <v>-1570.1692415821994</v>
      </c>
      <c r="I17" s="51">
        <f>SUM(D17,F17)</f>
        <v>-2518.2727125048</v>
      </c>
    </row>
    <row r="18" spans="2:9">
      <c r="B18" s="72" t="s">
        <v>65</v>
      </c>
      <c r="C18" s="53">
        <f>+C17+C13</f>
        <v>4657</v>
      </c>
      <c r="D18" s="53">
        <f>+D17+D13</f>
        <v>950</v>
      </c>
      <c r="E18" s="53">
        <f>+E17+E13</f>
        <v>1220.8307584178006</v>
      </c>
      <c r="F18" s="53">
        <f>+F17+F13</f>
        <v>534.46455825610292</v>
      </c>
      <c r="G18" s="77"/>
      <c r="H18" s="53">
        <f>+H17+H13</f>
        <v>5877.8307584178001</v>
      </c>
      <c r="I18" s="53">
        <f>+I17+I13</f>
        <v>1484.4645582561029</v>
      </c>
    </row>
    <row r="19" spans="2:9">
      <c r="G19" s="51"/>
    </row>
  </sheetData>
  <hyperlinks>
    <hyperlink ref="B1" location="'Descripción Negocios'!A1" display="INICIO" xr:uid="{ABFF9E89-4E38-42FB-8B3F-A00A4A5F868C}"/>
  </hyperlinks>
  <pageMargins left="0.7" right="0.7" top="0.75" bottom="0.75" header="0.3" footer="0.3"/>
  <customProperties>
    <customPr name="_pios_id" r:id="rId1"/>
    <customPr name="EpmWorksheetKeyString_GUID" r:id="rId2"/>
  </customProperties>
  <ignoredErrors>
    <ignoredError sqref="H11:I11 H16:I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8"/>
  <sheetViews>
    <sheetView showGridLines="0" zoomScale="115" zoomScaleNormal="115" workbookViewId="0">
      <selection activeCell="B2" sqref="B2"/>
    </sheetView>
  </sheetViews>
  <sheetFormatPr defaultColWidth="11.42578125" defaultRowHeight="12.95"/>
  <cols>
    <col min="1" max="1" width="5.7109375" style="1" customWidth="1"/>
    <col min="2" max="2" width="38.7109375" style="1" customWidth="1"/>
    <col min="3" max="16384" width="11.42578125" style="1"/>
  </cols>
  <sheetData>
    <row r="2" spans="1:8">
      <c r="B2" s="59" t="s">
        <v>0</v>
      </c>
    </row>
    <row r="4" spans="1:8" ht="38.1" customHeight="1">
      <c r="A4" s="73"/>
      <c r="B4" s="21" t="s">
        <v>105</v>
      </c>
      <c r="C4" s="37">
        <v>45107</v>
      </c>
      <c r="D4" s="37">
        <v>45291</v>
      </c>
    </row>
    <row r="5" spans="1:8" s="22" customFormat="1"/>
    <row r="6" spans="1:8" s="22" customFormat="1">
      <c r="B6" s="32"/>
    </row>
    <row r="7" spans="1:8">
      <c r="B7" s="27" t="s">
        <v>106</v>
      </c>
      <c r="C7" s="28">
        <v>492651</v>
      </c>
      <c r="D7" s="28">
        <v>489289</v>
      </c>
      <c r="E7" s="28"/>
      <c r="F7" s="28"/>
      <c r="H7" s="28"/>
    </row>
    <row r="8" spans="1:8">
      <c r="B8" s="27" t="s">
        <v>107</v>
      </c>
      <c r="C8" s="28">
        <v>502745</v>
      </c>
      <c r="D8" s="28">
        <v>865113</v>
      </c>
      <c r="E8" s="28"/>
      <c r="F8" s="28"/>
      <c r="H8" s="28"/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Application xmlns="http://www.sap.com/cof/excel/application">
  <Version>2</Version>
  <Revision>2.7.300.86673</Revision>
</Applicatio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5" ma:contentTypeDescription="Crear nuevo documento." ma:contentTypeScope="" ma:versionID="fa5e6a4ff2225f4e03f0842b61e3feab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e5fbbe45e3feb00bb027778768c79783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D204D-C0A2-4883-8AEA-A8349ED940A6}"/>
</file>

<file path=customXml/itemProps2.xml><?xml version="1.0" encoding="utf-8"?>
<ds:datastoreItem xmlns:ds="http://schemas.openxmlformats.org/officeDocument/2006/customXml" ds:itemID="{05BC0088-7783-42A4-9BED-F66606ED91FA}"/>
</file>

<file path=customXml/itemProps3.xml><?xml version="1.0" encoding="utf-8"?>
<ds:datastoreItem xmlns:ds="http://schemas.openxmlformats.org/officeDocument/2006/customXml" ds:itemID="{BC339E2B-89FC-435B-9632-2E2097E4A897}"/>
</file>

<file path=customXml/itemProps4.xml><?xml version="1.0" encoding="utf-8"?>
<ds:datastoreItem xmlns:ds="http://schemas.openxmlformats.org/officeDocument/2006/customXml" ds:itemID="{8CF2910D-FBAA-4F87-B0DB-AF6EBEA1E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Rafael Ferrada Moreira</cp:lastModifiedBy>
  <cp:revision/>
  <dcterms:created xsi:type="dcterms:W3CDTF">2018-08-10T16:17:11Z</dcterms:created>
  <dcterms:modified xsi:type="dcterms:W3CDTF">2024-08-05T22:53:04Z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MediaServiceImageTags">
    <vt:lpwstr/>
  </property>
</Properties>
</file>